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11D3DF8-79A3-441F-8A9F-FC4082E7FB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st of Attendance" sheetId="2" r:id="rId1"/>
  </sheets>
  <definedNames>
    <definedName name="_xlnm.Print_Area" localSheetId="0">'Cost of Attendance'!$A$1:$K$31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8" i="2" s="1"/>
  <c r="K11" i="2" s="1"/>
  <c r="J7" i="2"/>
  <c r="J8" i="2" s="1"/>
  <c r="I7" i="2"/>
  <c r="I8" i="2" s="1"/>
  <c r="H7" i="2"/>
  <c r="H8" i="2" s="1"/>
  <c r="G7" i="2"/>
  <c r="G8" i="2" s="1"/>
  <c r="F7" i="2"/>
  <c r="F8" i="2" s="1"/>
  <c r="E7" i="2"/>
  <c r="E8" i="2" s="1"/>
  <c r="E11" i="2" s="1"/>
  <c r="D7" i="2"/>
  <c r="D8" i="2" s="1"/>
  <c r="C7" i="2"/>
  <c r="C8" i="2" s="1"/>
  <c r="B7" i="2"/>
  <c r="B8" i="2" s="1"/>
  <c r="N16" i="2" l="1"/>
  <c r="N17" i="2"/>
  <c r="F11" i="2"/>
  <c r="F13" i="2"/>
  <c r="H13" i="2"/>
  <c r="H11" i="2"/>
  <c r="C11" i="2"/>
  <c r="C13" i="2"/>
  <c r="G11" i="2"/>
  <c r="G13" i="2"/>
  <c r="I13" i="2"/>
  <c r="I11" i="2"/>
  <c r="D13" i="2"/>
  <c r="D11" i="2"/>
  <c r="B13" i="2"/>
  <c r="B11" i="2"/>
  <c r="N25" i="2" s="1"/>
  <c r="J13" i="2"/>
  <c r="J11" i="2"/>
  <c r="E13" i="2"/>
  <c r="M22" i="2"/>
  <c r="M15" i="2"/>
  <c r="N24" i="2" l="1"/>
  <c r="N23" i="2"/>
  <c r="N26" i="2"/>
  <c r="N19" i="2"/>
  <c r="K13" i="2"/>
  <c r="N27" i="2" l="1"/>
  <c r="N18" i="2" l="1"/>
  <c r="N20" i="2" l="1"/>
</calcChain>
</file>

<file path=xl/sharedStrings.xml><?xml version="1.0" encoding="utf-8"?>
<sst xmlns="http://schemas.openxmlformats.org/spreadsheetml/2006/main" count="31" uniqueCount="25">
  <si>
    <t>Tuition &amp; Fees</t>
  </si>
  <si>
    <t>Books and Living Costs</t>
  </si>
  <si>
    <t>Books &amp; Supplies</t>
  </si>
  <si>
    <t>Room &amp; Board</t>
  </si>
  <si>
    <t>Total</t>
  </si>
  <si>
    <t>Resident Total Costs</t>
  </si>
  <si>
    <t>Resident Tuition &amp; Fees</t>
  </si>
  <si>
    <t>Non-Resident Tuition &amp; Fees</t>
  </si>
  <si>
    <t>Non - Resident Total Costs</t>
  </si>
  <si>
    <t>Misc. Personal &amp; Travel</t>
  </si>
  <si>
    <t>Misc.</t>
  </si>
  <si>
    <t>Undergraduate Cost of Attendance per Academic Year</t>
  </si>
  <si>
    <t>Source: Office of Student Financial Aid</t>
  </si>
  <si>
    <t>2016-17</t>
  </si>
  <si>
    <t>2017-18</t>
  </si>
  <si>
    <t>2018-19</t>
  </si>
  <si>
    <t>(https://financialaid.uiowa.edu/cost/undergraduate)</t>
  </si>
  <si>
    <t>2019-20</t>
  </si>
  <si>
    <t>2020-21</t>
  </si>
  <si>
    <t>2021-22</t>
  </si>
  <si>
    <t>2022-23</t>
  </si>
  <si>
    <t>2023-24</t>
  </si>
  <si>
    <t>2024-25</t>
  </si>
  <si>
    <t>2025-26</t>
  </si>
  <si>
    <t>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</si>
</sst>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0.0%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u/>
      <sz val="8"/>
      <name val="Arial"/>
      <family val="2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3" fillId="0" borderId="1" xfId="0" applyFont="1" applyBorder="1" applyAlignment="1">
      <alignment horizontal="right"/>
    </xf>
    <xf numFmtId="0" fontId="7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6" fillId="0" borderId="0" xfId="0" applyFont="1"/>
    <xf numFmtId="0" fontId="3" fillId="0" borderId="1" xfId="0" applyFont="1" applyBorder="1"/>
    <xf numFmtId="164" fontId="4" fillId="0" borderId="1" xfId="1" applyNumberFormat="1" applyFont="1" applyBorder="1"/>
    <xf numFmtId="0" fontId="3" fillId="0" borderId="0" xfId="0" applyFont="1"/>
    <xf numFmtId="3" fontId="4" fillId="0" borderId="0" xfId="1" applyNumberFormat="1" applyFont="1"/>
    <xf numFmtId="3" fontId="3" fillId="0" borderId="0" xfId="1" applyNumberFormat="1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15" fillId="0" borderId="0" xfId="0" applyFont="1"/>
    <xf numFmtId="0" fontId="14" fillId="0" borderId="0" xfId="0" applyFont="1"/>
    <xf numFmtId="0" fontId="19" fillId="0" borderId="0" xfId="0" applyFont="1"/>
    <xf numFmtId="0" fontId="8" fillId="0" borderId="0" xfId="0" applyFont="1"/>
    <xf numFmtId="0" fontId="20" fillId="0" borderId="0" xfId="0" applyFont="1"/>
    <xf numFmtId="3" fontId="4" fillId="0" borderId="0" xfId="1" applyNumberFormat="1" applyFont="1" applyFill="1"/>
    <xf numFmtId="3" fontId="3" fillId="0" borderId="0" xfId="1" applyNumberFormat="1" applyFont="1" applyFill="1"/>
    <xf numFmtId="0" fontId="13" fillId="0" borderId="0" xfId="0" applyFont="1"/>
    <xf numFmtId="0" fontId="16" fillId="0" borderId="0" xfId="0" applyFont="1"/>
    <xf numFmtId="0" fontId="17" fillId="0" borderId="0" xfId="0" applyFont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0" fontId="18" fillId="0" borderId="0" xfId="5"/>
    <xf numFmtId="165" fontId="19" fillId="0" borderId="0" xfId="6" applyNumberFormat="1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3" fontId="4" fillId="0" borderId="0" xfId="1" applyNumberFormat="1" applyFont="1" applyFill="1" applyBorder="1"/>
    <xf numFmtId="3" fontId="3" fillId="0" borderId="0" xfId="1" applyNumberFormat="1" applyFont="1" applyFill="1" applyBorder="1"/>
    <xf numFmtId="0" fontId="21" fillId="0" borderId="0" xfId="0" applyFont="1"/>
    <xf numFmtId="6" fontId="1" fillId="0" borderId="0" xfId="0" applyNumberFormat="1" applyFont="1"/>
  </cellXfs>
  <cellStyles count="7">
    <cellStyle name="Comma" xfId="1" builtinId="3"/>
    <cellStyle name="Currency 3" xfId="4" xr:uid="{00000000-0005-0000-0000-000002000000}"/>
    <cellStyle name="Hyperlink" xfId="5" builtinId="8" customBuiltin="1"/>
    <cellStyle name="Normal" xfId="0" builtinId="0"/>
    <cellStyle name="Normal 2" xfId="2" xr:uid="{00000000-0005-0000-0000-000005000000}"/>
    <cellStyle name="Normal 3" xfId="3" xr:uid="{00000000-0005-0000-0000-000006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Total Costs for Residents in 2016-17</a:t>
            </a:r>
          </a:p>
        </c:rich>
      </c:tx>
      <c:layout>
        <c:manualLayout>
          <c:xMode val="edge"/>
          <c:yMode val="edge"/>
          <c:x val="0.24272844155350146"/>
          <c:y val="5.556009918649671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147111561549855"/>
          <c:y val="0.2085879298609333"/>
          <c:w val="0.4475018840466724"/>
          <c:h val="0.67208487626374591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92-4730-B41D-543AAABC05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92-4730-B41D-543AAABC05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92-4730-B41D-543AAABC05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92-4730-B41D-543AAABC0574}"/>
              </c:ext>
            </c:extLst>
          </c:dPt>
          <c:dLbls>
            <c:dLbl>
              <c:idx val="0"/>
              <c:layout>
                <c:manualLayout>
                  <c:x val="0.10526908460766729"/>
                  <c:y val="6.7260882225338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2-4730-B41D-543AAABC0574}"/>
                </c:ext>
              </c:extLst>
            </c:dLbl>
            <c:dLbl>
              <c:idx val="1"/>
              <c:layout>
                <c:manualLayout>
                  <c:x val="0.21808773903262091"/>
                  <c:y val="-9.40594426052243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9451735199767"/>
                      <c:h val="0.149938100650060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92-4730-B41D-543AAABC0574}"/>
                </c:ext>
              </c:extLst>
            </c:dLbl>
            <c:dLbl>
              <c:idx val="2"/>
              <c:layout>
                <c:manualLayout>
                  <c:x val="-4.8792995470160826E-2"/>
                  <c:y val="8.8176731962552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78883085158907"/>
                      <c:h val="0.112947970200887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192-4730-B41D-543AAABC0574}"/>
                </c:ext>
              </c:extLst>
            </c:dLbl>
            <c:dLbl>
              <c:idx val="3"/>
              <c:layout>
                <c:manualLayout>
                  <c:x val="-5.187462378013559E-2"/>
                  <c:y val="-6.38185327116756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2-4730-B41D-543AAABC05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'Cost of Attendance'!$M$23:$M$26</c:f>
              <c:strCache>
                <c:ptCount val="4"/>
                <c:pt idx="0">
                  <c:v>Room &amp; Board</c:v>
                </c:pt>
                <c:pt idx="1">
                  <c:v>Tuition &amp; Fees</c:v>
                </c:pt>
                <c:pt idx="2">
                  <c:v>Misc.</c:v>
                </c:pt>
                <c:pt idx="3">
                  <c:v>Books &amp; Supplies</c:v>
                </c:pt>
              </c:strCache>
            </c:strRef>
          </c:cat>
          <c:val>
            <c:numRef>
              <c:f>'Cost of Attendance'!$N$23:$N$26</c:f>
              <c:numCache>
                <c:formatCode>0.0%</c:formatCode>
                <c:ptCount val="4"/>
                <c:pt idx="0">
                  <c:v>0.46207999999999999</c:v>
                </c:pt>
                <c:pt idx="1">
                  <c:v>0.39200000000000002</c:v>
                </c:pt>
                <c:pt idx="2">
                  <c:v>0.10249142857142857</c:v>
                </c:pt>
                <c:pt idx="3">
                  <c:v>4.3428571428571427E-2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92-4730-B41D-543AAABC057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97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Total Costs for Residents in 2025-26</a:t>
            </a:r>
          </a:p>
        </c:rich>
      </c:tx>
      <c:layout>
        <c:manualLayout>
          <c:xMode val="edge"/>
          <c:yMode val="edge"/>
          <c:x val="0.20747953675601871"/>
          <c:y val="4.534306774871531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873364885993029"/>
          <c:y val="0.21346848885268652"/>
          <c:w val="0.48153716634477295"/>
          <c:h val="0.68448386480425583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958-4FBB-95E3-C306F7823B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58-4FBB-95E3-C306F7823B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58-4FBB-95E3-C306F7823B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958-4FBB-95E3-C306F7823B3E}"/>
              </c:ext>
            </c:extLst>
          </c:dPt>
          <c:dLbls>
            <c:dLbl>
              <c:idx val="0"/>
              <c:layout>
                <c:manualLayout>
                  <c:x val="0.1426388888888889"/>
                  <c:y val="8.10458538721894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53086419753082"/>
                      <c:h val="0.14602848098171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958-4FBB-95E3-C306F7823B3E}"/>
                </c:ext>
              </c:extLst>
            </c:dLbl>
            <c:dLbl>
              <c:idx val="1"/>
              <c:layout>
                <c:manualLayout>
                  <c:x val="0.12965356760960425"/>
                  <c:y val="-9.98025141319714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43306379155433"/>
                      <c:h val="0.151136855019559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958-4FBB-95E3-C306F7823B3E}"/>
                </c:ext>
              </c:extLst>
            </c:dLbl>
            <c:dLbl>
              <c:idx val="2"/>
              <c:layout>
                <c:manualLayout>
                  <c:x val="-5.4730485078254107E-2"/>
                  <c:y val="5.8794475870550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8-4FBB-95E3-C306F7823B3E}"/>
                </c:ext>
              </c:extLst>
            </c:dLbl>
            <c:dLbl>
              <c:idx val="3"/>
              <c:layout>
                <c:manualLayout>
                  <c:x val="-2.2729780305239623E-2"/>
                  <c:y val="-4.82895964053661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8420103147484"/>
                      <c:h val="0.166462525517643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958-4FBB-95E3-C306F7823B3E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'Cost of Attendance'!$M$16:$M$19</c:f>
              <c:strCache>
                <c:ptCount val="4"/>
                <c:pt idx="0">
                  <c:v>Room &amp; Board</c:v>
                </c:pt>
                <c:pt idx="1">
                  <c:v>Tuition &amp; Fees</c:v>
                </c:pt>
                <c:pt idx="2">
                  <c:v>Misc.</c:v>
                </c:pt>
                <c:pt idx="3">
                  <c:v>Books &amp; Supplies</c:v>
                </c:pt>
              </c:strCache>
            </c:strRef>
          </c:cat>
          <c:val>
            <c:numRef>
              <c:f>'Cost of Attendance'!$N$16:$N$19</c:f>
              <c:numCache>
                <c:formatCode>0.0%</c:formatCode>
                <c:ptCount val="4"/>
                <c:pt idx="0">
                  <c:v>0.44343598055105349</c:v>
                </c:pt>
                <c:pt idx="1">
                  <c:v>0.37672609400324147</c:v>
                </c:pt>
                <c:pt idx="2">
                  <c:v>0.14904376012965964</c:v>
                </c:pt>
                <c:pt idx="3">
                  <c:v>3.0794165316045379E-2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58-4FBB-95E3-C306F7823B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97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142875</xdr:rowOff>
    </xdr:from>
    <xdr:to>
      <xdr:col>4</xdr:col>
      <xdr:colOff>104775</xdr:colOff>
      <xdr:row>30</xdr:row>
      <xdr:rowOff>114299</xdr:rowOff>
    </xdr:to>
    <xdr:graphicFrame macro="">
      <xdr:nvGraphicFramePr>
        <xdr:cNvPr id="2" name="Chart 5" descr="Pie chart illustrating that in 2016-17 room &amp; board accounted for 46% of total costs for resident students, tuition &amp; fees 40%, books &amp; supplies 4%, and miscellaneous personal and travel expenses 10%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14</xdr:row>
      <xdr:rowOff>142874</xdr:rowOff>
    </xdr:from>
    <xdr:to>
      <xdr:col>10</xdr:col>
      <xdr:colOff>571500</xdr:colOff>
      <xdr:row>30</xdr:row>
      <xdr:rowOff>112394</xdr:rowOff>
    </xdr:to>
    <xdr:graphicFrame macro="">
      <xdr:nvGraphicFramePr>
        <xdr:cNvPr id="3" name="Chart 9" descr="Pie chart illustrating that in 2025-26 room &amp; board accounts for 44% of total costs for resident students, tuition &amp; fees 38%, books &amp; supplies 3%, and miscellaneous personal and travel expenses 15%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ataDigest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nancialaid.uiowa.edu/cost/undergraduat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N6" sqref="N6"/>
    </sheetView>
  </sheetViews>
  <sheetFormatPr defaultColWidth="9" defaultRowHeight="12.5" x14ac:dyDescent="0.25"/>
  <cols>
    <col min="1" max="1" width="22.58203125" style="1" customWidth="1"/>
    <col min="2" max="11" width="8.25" style="1" customWidth="1"/>
    <col min="12" max="12" width="9.75" style="1" customWidth="1"/>
    <col min="13" max="13" width="10.58203125" style="19" customWidth="1"/>
    <col min="14" max="14" width="8" style="19" customWidth="1"/>
    <col min="15" max="16384" width="9" style="1"/>
  </cols>
  <sheetData>
    <row r="1" spans="1:14" customFormat="1" ht="22.5" customHeight="1" x14ac:dyDescent="0.35">
      <c r="A1" s="6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8"/>
      <c r="N1" s="18"/>
    </row>
    <row r="2" spans="1:14" customFormat="1" ht="6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8"/>
      <c r="N2" s="18"/>
    </row>
    <row r="3" spans="1:14" ht="17.25" customHeight="1" x14ac:dyDescent="0.3">
      <c r="A3" s="9" t="s">
        <v>24</v>
      </c>
      <c r="B3" s="5" t="s">
        <v>13</v>
      </c>
      <c r="C3" s="5" t="s">
        <v>14</v>
      </c>
      <c r="D3" s="5" t="s">
        <v>15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35"/>
      <c r="N3" s="18"/>
    </row>
    <row r="4" spans="1:14" ht="12" customHeight="1" x14ac:dyDescent="0.3">
      <c r="A4" s="3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18"/>
    </row>
    <row r="5" spans="1:14" ht="12" customHeight="1" x14ac:dyDescent="0.3">
      <c r="A5" s="32" t="s">
        <v>2</v>
      </c>
      <c r="B5" s="4">
        <v>950</v>
      </c>
      <c r="C5" s="4">
        <v>950</v>
      </c>
      <c r="D5" s="4">
        <v>950</v>
      </c>
      <c r="E5" s="4">
        <v>950</v>
      </c>
      <c r="F5" s="4">
        <v>950</v>
      </c>
      <c r="G5" s="4">
        <v>950</v>
      </c>
      <c r="H5" s="4">
        <v>950</v>
      </c>
      <c r="I5" s="4">
        <v>950</v>
      </c>
      <c r="J5" s="4">
        <v>950</v>
      </c>
      <c r="K5" s="4">
        <v>950</v>
      </c>
      <c r="L5" s="4"/>
      <c r="N5" s="18"/>
    </row>
    <row r="6" spans="1:14" ht="12" customHeight="1" x14ac:dyDescent="0.3">
      <c r="A6" s="32" t="s">
        <v>3</v>
      </c>
      <c r="B6" s="4">
        <v>10108</v>
      </c>
      <c r="C6" s="4">
        <v>10450</v>
      </c>
      <c r="D6" s="4">
        <v>11172</v>
      </c>
      <c r="E6" s="4">
        <v>11400</v>
      </c>
      <c r="F6" s="4">
        <v>11590</v>
      </c>
      <c r="G6" s="4">
        <v>11780</v>
      </c>
      <c r="H6" s="4">
        <v>11476</v>
      </c>
      <c r="I6" s="4">
        <v>12616</v>
      </c>
      <c r="J6" s="4">
        <v>12920</v>
      </c>
      <c r="K6" s="4">
        <v>13680</v>
      </c>
      <c r="L6" s="4"/>
      <c r="N6" s="18"/>
    </row>
    <row r="7" spans="1:14" ht="12" customHeight="1" x14ac:dyDescent="0.3">
      <c r="A7" s="32" t="s">
        <v>9</v>
      </c>
      <c r="B7" s="4">
        <f>1634+608</f>
        <v>2242</v>
      </c>
      <c r="C7" s="4">
        <f>1634+608</f>
        <v>2242</v>
      </c>
      <c r="D7" s="4">
        <f>2204+646</f>
        <v>2850</v>
      </c>
      <c r="E7" s="4">
        <f>2204+646</f>
        <v>2850</v>
      </c>
      <c r="F7" s="4">
        <f>2546+684</f>
        <v>3230</v>
      </c>
      <c r="G7" s="4">
        <f>2926+760</f>
        <v>3686</v>
      </c>
      <c r="H7" s="4">
        <f>3078+1026</f>
        <v>4104</v>
      </c>
      <c r="I7" s="4">
        <f>2774+1292</f>
        <v>4066</v>
      </c>
      <c r="J7" s="4">
        <f>2926+1140</f>
        <v>4066</v>
      </c>
      <c r="K7" s="4">
        <f>3458+1140</f>
        <v>4598</v>
      </c>
      <c r="L7" s="4"/>
      <c r="N7" s="18"/>
    </row>
    <row r="8" spans="1:14" ht="12" customHeight="1" x14ac:dyDescent="0.3">
      <c r="A8" s="32" t="s">
        <v>4</v>
      </c>
      <c r="B8" s="4">
        <f t="shared" ref="B8:F8" si="0">SUM(B5:B7)</f>
        <v>13300</v>
      </c>
      <c r="C8" s="4">
        <f t="shared" si="0"/>
        <v>13642</v>
      </c>
      <c r="D8" s="4">
        <f t="shared" si="0"/>
        <v>14972</v>
      </c>
      <c r="E8" s="4">
        <f t="shared" si="0"/>
        <v>15200</v>
      </c>
      <c r="F8" s="4">
        <f t="shared" si="0"/>
        <v>15770</v>
      </c>
      <c r="G8" s="4">
        <f t="shared" ref="G8:K8" si="1">SUM(G5:G7)</f>
        <v>16416</v>
      </c>
      <c r="H8" s="4">
        <f t="shared" si="1"/>
        <v>16530</v>
      </c>
      <c r="I8" s="4">
        <f t="shared" si="1"/>
        <v>17632</v>
      </c>
      <c r="J8" s="4">
        <f t="shared" si="1"/>
        <v>17936</v>
      </c>
      <c r="K8" s="4">
        <f t="shared" si="1"/>
        <v>19228</v>
      </c>
      <c r="L8" s="4"/>
      <c r="N8" s="18"/>
    </row>
    <row r="9" spans="1:14" ht="6.75" customHeight="1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N9" s="18"/>
    </row>
    <row r="10" spans="1:14" ht="15" customHeight="1" x14ac:dyDescent="0.3">
      <c r="A10" s="33" t="s">
        <v>6</v>
      </c>
      <c r="B10" s="12">
        <v>8575</v>
      </c>
      <c r="C10" s="23">
        <v>8965</v>
      </c>
      <c r="D10" s="23">
        <v>9267</v>
      </c>
      <c r="E10" s="23">
        <v>9606</v>
      </c>
      <c r="F10" s="23">
        <v>9606</v>
      </c>
      <c r="G10" s="23">
        <v>9942</v>
      </c>
      <c r="H10" s="23">
        <v>10353</v>
      </c>
      <c r="I10" s="23">
        <v>10964</v>
      </c>
      <c r="J10" s="23">
        <v>11283</v>
      </c>
      <c r="K10" s="23">
        <v>11622</v>
      </c>
      <c r="L10" s="36"/>
      <c r="N10" s="18"/>
    </row>
    <row r="11" spans="1:14" s="8" customFormat="1" ht="15" customHeight="1" x14ac:dyDescent="0.3">
      <c r="A11" s="14" t="s">
        <v>5</v>
      </c>
      <c r="B11" s="13">
        <f t="shared" ref="B11:I11" si="2">B8+B10</f>
        <v>21875</v>
      </c>
      <c r="C11" s="24">
        <f t="shared" si="2"/>
        <v>22607</v>
      </c>
      <c r="D11" s="24">
        <f t="shared" si="2"/>
        <v>24239</v>
      </c>
      <c r="E11" s="24">
        <f t="shared" si="2"/>
        <v>24806</v>
      </c>
      <c r="F11" s="24">
        <f t="shared" si="2"/>
        <v>25376</v>
      </c>
      <c r="G11" s="24">
        <f t="shared" si="2"/>
        <v>26358</v>
      </c>
      <c r="H11" s="24">
        <f t="shared" si="2"/>
        <v>26883</v>
      </c>
      <c r="I11" s="24">
        <f t="shared" si="2"/>
        <v>28596</v>
      </c>
      <c r="J11" s="24">
        <f t="shared" ref="J11:K11" si="3">J8+J10</f>
        <v>29219</v>
      </c>
      <c r="K11" s="24">
        <f t="shared" si="3"/>
        <v>30850</v>
      </c>
      <c r="L11" s="37"/>
      <c r="M11" s="25"/>
      <c r="N11" s="18"/>
    </row>
    <row r="12" spans="1:14" s="15" customFormat="1" ht="15" customHeight="1" x14ac:dyDescent="0.3">
      <c r="A12" s="34" t="s">
        <v>7</v>
      </c>
      <c r="B12" s="12">
        <v>28813</v>
      </c>
      <c r="C12" s="23">
        <v>30609</v>
      </c>
      <c r="D12" s="23">
        <v>31233</v>
      </c>
      <c r="E12" s="23">
        <v>31569</v>
      </c>
      <c r="F12" s="23">
        <v>31569</v>
      </c>
      <c r="G12" s="23">
        <v>31905</v>
      </c>
      <c r="H12" s="23">
        <v>32316</v>
      </c>
      <c r="I12" s="23">
        <v>32927</v>
      </c>
      <c r="J12" s="23">
        <v>33371</v>
      </c>
      <c r="K12" s="23">
        <v>33710</v>
      </c>
      <c r="L12" s="36"/>
      <c r="M12" s="26"/>
      <c r="N12" s="18"/>
    </row>
    <row r="13" spans="1:14" s="16" customFormat="1" ht="15" customHeight="1" x14ac:dyDescent="0.3">
      <c r="A13" s="14" t="s">
        <v>8</v>
      </c>
      <c r="B13" s="13">
        <f t="shared" ref="B13:I13" si="4">B8+B12</f>
        <v>42113</v>
      </c>
      <c r="C13" s="24">
        <f t="shared" si="4"/>
        <v>44251</v>
      </c>
      <c r="D13" s="24">
        <f t="shared" si="4"/>
        <v>46205</v>
      </c>
      <c r="E13" s="24">
        <f t="shared" si="4"/>
        <v>46769</v>
      </c>
      <c r="F13" s="24">
        <f t="shared" si="4"/>
        <v>47339</v>
      </c>
      <c r="G13" s="24">
        <f t="shared" si="4"/>
        <v>48321</v>
      </c>
      <c r="H13" s="24">
        <f t="shared" si="4"/>
        <v>48846</v>
      </c>
      <c r="I13" s="24">
        <f t="shared" si="4"/>
        <v>50559</v>
      </c>
      <c r="J13" s="24">
        <f t="shared" ref="J13:K13" si="5">J8+J12</f>
        <v>51307</v>
      </c>
      <c r="K13" s="24">
        <f t="shared" si="5"/>
        <v>52938</v>
      </c>
      <c r="L13" s="37"/>
      <c r="M13" s="27"/>
      <c r="N13" s="18"/>
    </row>
    <row r="14" spans="1:14" s="15" customFormat="1" ht="15" customHeight="1" x14ac:dyDescent="0.3">
      <c r="A14" s="17"/>
      <c r="B14" s="10"/>
      <c r="C14" s="10"/>
      <c r="D14" s="10"/>
      <c r="E14" s="10"/>
      <c r="F14" s="10"/>
      <c r="G14" s="10"/>
      <c r="H14" s="10"/>
      <c r="I14" s="10"/>
      <c r="J14" s="28"/>
      <c r="K14" s="28"/>
      <c r="L14" s="29"/>
      <c r="M14" s="21"/>
      <c r="N14" s="18"/>
    </row>
    <row r="15" spans="1:14" x14ac:dyDescent="0.25">
      <c r="A15" s="2" t="s">
        <v>12</v>
      </c>
      <c r="C15" s="30" t="s">
        <v>16</v>
      </c>
      <c r="D15" s="2"/>
      <c r="E15" s="2"/>
      <c r="F15" s="11"/>
      <c r="G15" s="2"/>
      <c r="H15" s="2"/>
      <c r="I15" s="2"/>
      <c r="J15" s="2"/>
      <c r="K15" s="2"/>
      <c r="L15" s="2"/>
      <c r="M15" s="38" t="str">
        <f>K3</f>
        <v>2025-26</v>
      </c>
      <c r="N15" s="22"/>
    </row>
    <row r="16" spans="1:14" ht="12.75" customHeight="1" x14ac:dyDescent="0.25">
      <c r="A16" s="2"/>
      <c r="B16" s="2"/>
      <c r="C16" s="2"/>
      <c r="D16" s="2"/>
      <c r="E16" s="2"/>
      <c r="F16" s="11"/>
      <c r="G16" s="2"/>
      <c r="H16" s="2"/>
      <c r="I16" s="2"/>
      <c r="J16" s="2"/>
      <c r="K16" s="2"/>
      <c r="L16" s="2"/>
      <c r="M16" s="20" t="s">
        <v>3</v>
      </c>
      <c r="N16" s="31">
        <f>K6/$K$11</f>
        <v>0.44343598055105349</v>
      </c>
    </row>
    <row r="17" spans="13:14" x14ac:dyDescent="0.25">
      <c r="M17" s="20" t="s">
        <v>0</v>
      </c>
      <c r="N17" s="31">
        <f>K10/$K$11</f>
        <v>0.37672609400324147</v>
      </c>
    </row>
    <row r="18" spans="13:14" x14ac:dyDescent="0.25">
      <c r="M18" s="2" t="s">
        <v>10</v>
      </c>
      <c r="N18" s="31">
        <f>K7/$K$11</f>
        <v>0.14904376012965964</v>
      </c>
    </row>
    <row r="19" spans="13:14" x14ac:dyDescent="0.25">
      <c r="M19" s="2" t="s">
        <v>2</v>
      </c>
      <c r="N19" s="31">
        <f>K5/$K$11</f>
        <v>3.0794165316045379E-2</v>
      </c>
    </row>
    <row r="20" spans="13:14" x14ac:dyDescent="0.25">
      <c r="M20" s="20"/>
      <c r="N20" s="31">
        <f>SUM(N16:N19)</f>
        <v>1</v>
      </c>
    </row>
    <row r="22" spans="13:14" x14ac:dyDescent="0.25">
      <c r="M22" s="38" t="str">
        <f>B3</f>
        <v>2016-17</v>
      </c>
      <c r="N22" s="31"/>
    </row>
    <row r="23" spans="13:14" x14ac:dyDescent="0.25">
      <c r="M23" s="2" t="s">
        <v>3</v>
      </c>
      <c r="N23" s="31">
        <f>+B6/B$11</f>
        <v>0.46207999999999999</v>
      </c>
    </row>
    <row r="24" spans="13:14" x14ac:dyDescent="0.25">
      <c r="M24" s="20" t="s">
        <v>0</v>
      </c>
      <c r="N24" s="31">
        <f>+B10/B$11</f>
        <v>0.39200000000000002</v>
      </c>
    </row>
    <row r="25" spans="13:14" x14ac:dyDescent="0.25">
      <c r="M25" s="2" t="s">
        <v>10</v>
      </c>
      <c r="N25" s="31">
        <f>+B7/B$11</f>
        <v>0.10249142857142857</v>
      </c>
    </row>
    <row r="26" spans="13:14" x14ac:dyDescent="0.25">
      <c r="M26" s="2" t="s">
        <v>2</v>
      </c>
      <c r="N26" s="31">
        <f>+B5/B$11</f>
        <v>4.3428571428571427E-2</v>
      </c>
    </row>
    <row r="27" spans="13:14" x14ac:dyDescent="0.25">
      <c r="M27" s="20"/>
      <c r="N27" s="31">
        <f>SUM(N23:N26)</f>
        <v>1</v>
      </c>
    </row>
    <row r="29" spans="13:14" x14ac:dyDescent="0.25">
      <c r="M29" s="20"/>
      <c r="N29" s="20"/>
    </row>
    <row r="38" spans="2:11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2:11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</row>
  </sheetData>
  <hyperlinks>
    <hyperlink ref="C15" r:id="rId1" display="https://financialaid.uiowa.edu/cost/undergraduate" xr:uid="{00000000-0004-0000-0000-000000000000}"/>
  </hyperlinks>
  <printOptions horizontalCentered="1" verticalCentered="1"/>
  <pageMargins left="0.45" right="0.45" top="0.75" bottom="0.75" header="0.25" footer="0.3"/>
  <pageSetup orientation="landscape" r:id="rId2"/>
  <headerFooter scaleWithDoc="0">
    <oddHeader>&amp;C&amp;G</oddHeader>
    <oddFooter xml:space="preserve">&amp;R&amp;"+,Italic"&amp;8Office of the Provost           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of Attendance</vt:lpstr>
      <vt:lpstr>'Cost of Attendance'!Print_Area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Undergraduate Cost of Attendance per Academic Year</dc:title>
  <dc:creator>Yows, Kristina</dc:creator>
  <cp:lastModifiedBy>Yows, Kristina</cp:lastModifiedBy>
  <cp:lastPrinted>2026-05-12T01:27:53Z</cp:lastPrinted>
  <dcterms:created xsi:type="dcterms:W3CDTF">2015-12-04T21:49:47Z</dcterms:created>
  <dcterms:modified xsi:type="dcterms:W3CDTF">2026-05-12T01:30:48Z</dcterms:modified>
</cp:coreProperties>
</file>