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2378ADBF-CF9D-4B7E-BF89-B9F4168497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EnrOnly" sheetId="6" r:id="rId1"/>
  </sheets>
  <definedNames>
    <definedName name="_xlnm.Print_Area" localSheetId="0">TableEnrOnly!$A$1:$K$79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6" l="1"/>
  <c r="B88" i="6"/>
  <c r="C34" i="6"/>
  <c r="D34" i="6"/>
  <c r="E34" i="6"/>
  <c r="F34" i="6"/>
  <c r="G34" i="6"/>
  <c r="H34" i="6"/>
  <c r="I34" i="6"/>
  <c r="J34" i="6"/>
  <c r="K34" i="6"/>
  <c r="B34" i="6"/>
  <c r="C40" i="6"/>
  <c r="D40" i="6"/>
  <c r="E40" i="6"/>
  <c r="F40" i="6"/>
  <c r="G40" i="6"/>
  <c r="H40" i="6"/>
  <c r="I40" i="6"/>
  <c r="J40" i="6"/>
  <c r="K40" i="6"/>
  <c r="B40" i="6"/>
  <c r="C31" i="6"/>
  <c r="D31" i="6"/>
  <c r="E31" i="6"/>
  <c r="F31" i="6"/>
  <c r="G31" i="6"/>
  <c r="H31" i="6"/>
  <c r="I31" i="6"/>
  <c r="J31" i="6"/>
  <c r="K31" i="6"/>
  <c r="B31" i="6"/>
  <c r="C28" i="6"/>
  <c r="D28" i="6"/>
  <c r="E28" i="6"/>
  <c r="F28" i="6"/>
  <c r="G28" i="6"/>
  <c r="H28" i="6"/>
  <c r="I28" i="6"/>
  <c r="J28" i="6"/>
  <c r="K28" i="6"/>
  <c r="B28" i="6"/>
  <c r="C25" i="6"/>
  <c r="D25" i="6"/>
  <c r="E25" i="6"/>
  <c r="F25" i="6"/>
  <c r="G25" i="6"/>
  <c r="H25" i="6"/>
  <c r="I25" i="6"/>
  <c r="J25" i="6"/>
  <c r="K25" i="6"/>
  <c r="B25" i="6"/>
  <c r="C19" i="6"/>
  <c r="D19" i="6"/>
  <c r="E19" i="6"/>
  <c r="F19" i="6"/>
  <c r="G19" i="6"/>
  <c r="H19" i="6"/>
  <c r="I19" i="6"/>
  <c r="J19" i="6"/>
  <c r="K19" i="6"/>
  <c r="B19" i="6"/>
  <c r="C16" i="6"/>
  <c r="D16" i="6"/>
  <c r="E16" i="6"/>
  <c r="F16" i="6"/>
  <c r="G16" i="6"/>
  <c r="H16" i="6"/>
  <c r="I16" i="6"/>
  <c r="J16" i="6"/>
  <c r="K16" i="6"/>
  <c r="B16" i="6"/>
  <c r="C13" i="6"/>
  <c r="D13" i="6"/>
  <c r="E13" i="6"/>
  <c r="F13" i="6"/>
  <c r="G13" i="6"/>
  <c r="H13" i="6"/>
  <c r="I13" i="6"/>
  <c r="J13" i="6"/>
  <c r="K13" i="6"/>
  <c r="B13" i="6"/>
  <c r="C10" i="6"/>
  <c r="D10" i="6"/>
  <c r="E10" i="6"/>
  <c r="F10" i="6"/>
  <c r="G10" i="6"/>
  <c r="H10" i="6"/>
  <c r="I10" i="6"/>
  <c r="J10" i="6"/>
  <c r="K10" i="6"/>
  <c r="B10" i="6"/>
  <c r="C7" i="6"/>
  <c r="D7" i="6"/>
  <c r="E7" i="6"/>
  <c r="F7" i="6"/>
  <c r="G7" i="6"/>
  <c r="H7" i="6"/>
  <c r="I7" i="6"/>
  <c r="J7" i="6"/>
  <c r="K7" i="6"/>
  <c r="B7" i="6"/>
  <c r="J24" i="6" l="1"/>
  <c r="I24" i="6"/>
  <c r="H24" i="6"/>
  <c r="G24" i="6"/>
  <c r="F24" i="6"/>
  <c r="E24" i="6"/>
  <c r="D24" i="6"/>
  <c r="C24" i="6"/>
  <c r="B24" i="6"/>
  <c r="J23" i="6"/>
  <c r="I23" i="6"/>
  <c r="H23" i="6"/>
  <c r="G23" i="6"/>
  <c r="G22" i="6" s="1"/>
  <c r="F23" i="6"/>
  <c r="E23" i="6"/>
  <c r="E22" i="6" s="1"/>
  <c r="D23" i="6"/>
  <c r="C23" i="6"/>
  <c r="B23" i="6"/>
  <c r="J6" i="6"/>
  <c r="I6" i="6"/>
  <c r="H6" i="6"/>
  <c r="G6" i="6"/>
  <c r="F6" i="6"/>
  <c r="E6" i="6"/>
  <c r="D6" i="6"/>
  <c r="C6" i="6"/>
  <c r="B6" i="6"/>
  <c r="J5" i="6"/>
  <c r="I5" i="6"/>
  <c r="H5" i="6"/>
  <c r="G5" i="6"/>
  <c r="F5" i="6"/>
  <c r="E5" i="6"/>
  <c r="D5" i="6"/>
  <c r="C5" i="6"/>
  <c r="B5" i="6"/>
  <c r="B4" i="6" s="1"/>
  <c r="K6" i="6"/>
  <c r="D22" i="6" l="1"/>
  <c r="I4" i="6"/>
  <c r="H22" i="6"/>
  <c r="H4" i="6"/>
  <c r="E4" i="6"/>
  <c r="C22" i="6"/>
  <c r="F4" i="6"/>
  <c r="G4" i="6"/>
  <c r="F22" i="6"/>
  <c r="J4" i="6"/>
  <c r="I22" i="6"/>
  <c r="D4" i="6"/>
  <c r="B22" i="6"/>
  <c r="J22" i="6"/>
  <c r="C4" i="6"/>
  <c r="F38" i="6"/>
  <c r="E39" i="6"/>
  <c r="G38" i="6"/>
  <c r="F39" i="6"/>
  <c r="D44" i="6"/>
  <c r="C45" i="6"/>
  <c r="B38" i="6"/>
  <c r="J38" i="6"/>
  <c r="C38" i="6"/>
  <c r="B39" i="6"/>
  <c r="J39" i="6"/>
  <c r="G44" i="6"/>
  <c r="H44" i="6"/>
  <c r="G45" i="6"/>
  <c r="E45" i="6"/>
  <c r="I38" i="6"/>
  <c r="E38" i="6"/>
  <c r="D39" i="6"/>
  <c r="F44" i="6"/>
  <c r="C44" i="6"/>
  <c r="B45" i="6"/>
  <c r="J45" i="6"/>
  <c r="F45" i="6"/>
  <c r="I44" i="6"/>
  <c r="H45" i="6"/>
  <c r="H39" i="6"/>
  <c r="B44" i="6"/>
  <c r="J44" i="6"/>
  <c r="I45" i="6"/>
  <c r="I39" i="6"/>
  <c r="H38" i="6"/>
  <c r="G39" i="6"/>
  <c r="E44" i="6"/>
  <c r="D45" i="6"/>
  <c r="D38" i="6"/>
  <c r="C39" i="6"/>
  <c r="J91" i="6"/>
  <c r="B91" i="6"/>
  <c r="D91" i="6"/>
  <c r="K92" i="6"/>
  <c r="J92" i="6"/>
  <c r="I92" i="6"/>
  <c r="H92" i="6"/>
  <c r="G92" i="6"/>
  <c r="F92" i="6"/>
  <c r="E92" i="6"/>
  <c r="D92" i="6"/>
  <c r="C92" i="6"/>
  <c r="B92" i="6"/>
  <c r="K90" i="6"/>
  <c r="J90" i="6"/>
  <c r="I90" i="6"/>
  <c r="H90" i="6"/>
  <c r="F90" i="6"/>
  <c r="E90" i="6"/>
  <c r="D90" i="6"/>
  <c r="C90" i="6"/>
  <c r="B90" i="6"/>
  <c r="K89" i="6"/>
  <c r="J89" i="6"/>
  <c r="I89" i="6"/>
  <c r="H89" i="6"/>
  <c r="G89" i="6"/>
  <c r="F89" i="6"/>
  <c r="E89" i="6"/>
  <c r="D89" i="6"/>
  <c r="C89" i="6"/>
  <c r="B89" i="6"/>
  <c r="K88" i="6"/>
  <c r="J88" i="6"/>
  <c r="I88" i="6"/>
  <c r="H88" i="6"/>
  <c r="G88" i="6"/>
  <c r="F88" i="6"/>
  <c r="E88" i="6"/>
  <c r="D88" i="6"/>
  <c r="C88" i="6"/>
  <c r="K87" i="6"/>
  <c r="J87" i="6"/>
  <c r="I87" i="6"/>
  <c r="H87" i="6"/>
  <c r="G87" i="6"/>
  <c r="F87" i="6"/>
  <c r="E87" i="6"/>
  <c r="D87" i="6"/>
  <c r="C87" i="6"/>
  <c r="B87" i="6"/>
  <c r="K24" i="6"/>
  <c r="K23" i="6"/>
  <c r="I91" i="6"/>
  <c r="H91" i="6"/>
  <c r="K5" i="6"/>
  <c r="K4" i="6" s="1"/>
  <c r="C86" i="6"/>
  <c r="J43" i="6" l="1"/>
  <c r="B43" i="6"/>
  <c r="H37" i="6"/>
  <c r="D37" i="6"/>
  <c r="J37" i="6"/>
  <c r="F37" i="6"/>
  <c r="H43" i="6"/>
  <c r="K22" i="6"/>
  <c r="G37" i="6"/>
  <c r="I43" i="6"/>
  <c r="E37" i="6"/>
  <c r="I37" i="6"/>
  <c r="C37" i="6"/>
  <c r="B37" i="6"/>
  <c r="E43" i="6"/>
  <c r="C43" i="6"/>
  <c r="F43" i="6"/>
  <c r="G43" i="6"/>
  <c r="D43" i="6"/>
  <c r="K39" i="6"/>
  <c r="F91" i="6"/>
  <c r="K44" i="6"/>
  <c r="K38" i="6"/>
  <c r="E91" i="6"/>
  <c r="G86" i="6"/>
  <c r="J86" i="6"/>
  <c r="K45" i="6"/>
  <c r="K86" i="6"/>
  <c r="H86" i="6"/>
  <c r="I86" i="6"/>
  <c r="D86" i="6"/>
  <c r="B86" i="6"/>
  <c r="E86" i="6"/>
  <c r="C91" i="6"/>
  <c r="K91" i="6"/>
  <c r="F86" i="6"/>
  <c r="G91" i="6"/>
  <c r="K37" i="6" l="1"/>
  <c r="K43" i="6"/>
</calcChain>
</file>

<file path=xl/sharedStrings.xml><?xml version="1.0" encoding="utf-8"?>
<sst xmlns="http://schemas.openxmlformats.org/spreadsheetml/2006/main" count="57" uniqueCount="25">
  <si>
    <t>Undergraduate</t>
  </si>
  <si>
    <t>Full Time</t>
  </si>
  <si>
    <t>Part Time</t>
  </si>
  <si>
    <t>Freshman</t>
  </si>
  <si>
    <t>Sophomore</t>
  </si>
  <si>
    <t>Junior</t>
  </si>
  <si>
    <t>Senior</t>
  </si>
  <si>
    <t>Total</t>
  </si>
  <si>
    <t>Unclassified</t>
  </si>
  <si>
    <t>Master's</t>
  </si>
  <si>
    <t>Doctoral</t>
  </si>
  <si>
    <t>Other</t>
  </si>
  <si>
    <t>Graduate</t>
  </si>
  <si>
    <t>Professional</t>
  </si>
  <si>
    <t>Postgraduate</t>
  </si>
  <si>
    <t>Fall Semester Headcount Enrollment by Full Time and Part Time</t>
  </si>
  <si>
    <r>
      <t xml:space="preserve">Fall Semester Headcount Enrollment by Full Time and Part Time, </t>
    </r>
    <r>
      <rPr>
        <b/>
        <i/>
        <sz val="11"/>
        <rFont val="Arial"/>
        <family val="2"/>
      </rPr>
      <t>continued</t>
    </r>
  </si>
  <si>
    <t>continued</t>
  </si>
  <si>
    <t>Total excluding Postgraduate</t>
  </si>
  <si>
    <t>Student Level  |  Full/Part Time</t>
  </si>
  <si>
    <t>Pct Full Time</t>
  </si>
  <si>
    <t>Graduate Total</t>
  </si>
  <si>
    <t>Undergraduate Total</t>
  </si>
  <si>
    <t>Source: MAUI information system.</t>
  </si>
  <si>
    <t>See Note 4 regarding the removal from the counts, in all years, of students who withdrew between the first day of the session and the official census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</si>
</sst>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3" fillId="0" borderId="1" xfId="0" applyFont="1" applyBorder="1"/>
    <xf numFmtId="0" fontId="4" fillId="0" borderId="0" xfId="0" applyFont="1" applyAlignment="1">
      <alignment horizontal="left"/>
    </xf>
    <xf numFmtId="3" fontId="4" fillId="0" borderId="0" xfId="0" applyNumberFormat="1" applyFont="1"/>
    <xf numFmtId="3" fontId="3" fillId="0" borderId="0" xfId="1" applyNumberFormat="1" applyFont="1" applyBorder="1"/>
    <xf numFmtId="164" fontId="4" fillId="0" borderId="0" xfId="0" applyNumberFormat="1" applyFont="1"/>
    <xf numFmtId="1" fontId="4" fillId="0" borderId="0" xfId="0" applyNumberFormat="1" applyFont="1"/>
    <xf numFmtId="165" fontId="4" fillId="0" borderId="0" xfId="2" applyNumberFormat="1" applyFont="1"/>
    <xf numFmtId="0" fontId="5" fillId="0" borderId="0" xfId="0" applyFont="1" applyAlignment="1">
      <alignment horizontal="centerContinuous" wrapText="1"/>
    </xf>
    <xf numFmtId="0" fontId="7" fillId="0" borderId="0" xfId="0" applyFont="1"/>
    <xf numFmtId="3" fontId="4" fillId="0" borderId="0" xfId="1" applyNumberFormat="1" applyFont="1" applyBorder="1"/>
    <xf numFmtId="0" fontId="6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3" fontId="4" fillId="0" borderId="3" xfId="1" applyNumberFormat="1" applyFont="1" applyBorder="1"/>
    <xf numFmtId="3" fontId="4" fillId="0" borderId="4" xfId="1" applyNumberFormat="1" applyFont="1" applyBorder="1"/>
    <xf numFmtId="3" fontId="1" fillId="0" borderId="0" xfId="0" applyNumberFormat="1" applyFont="1"/>
    <xf numFmtId="0" fontId="3" fillId="2" borderId="5" xfId="0" applyFont="1" applyFill="1" applyBorder="1"/>
    <xf numFmtId="3" fontId="3" fillId="2" borderId="5" xfId="1" applyNumberFormat="1" applyFont="1" applyFill="1" applyBorder="1"/>
    <xf numFmtId="3" fontId="3" fillId="2" borderId="0" xfId="1" applyNumberFormat="1" applyFont="1" applyFill="1" applyBorder="1"/>
    <xf numFmtId="0" fontId="3" fillId="2" borderId="0" xfId="0" applyFont="1" applyFill="1" applyAlignment="1">
      <alignment horizontal="left"/>
    </xf>
    <xf numFmtId="165" fontId="4" fillId="0" borderId="0" xfId="0" applyNumberFormat="1" applyFont="1"/>
    <xf numFmtId="0" fontId="4" fillId="0" borderId="0" xfId="0" applyFont="1" applyAlignment="1">
      <alignment horizontal="left" indent="2"/>
    </xf>
    <xf numFmtId="3" fontId="4" fillId="0" borderId="0" xfId="1" applyNumberFormat="1" applyFont="1"/>
    <xf numFmtId="3" fontId="6" fillId="0" borderId="0" xfId="0" applyNumberFormat="1" applyFont="1" applyAlignment="1">
      <alignment horizontal="right"/>
    </xf>
    <xf numFmtId="3" fontId="4" fillId="0" borderId="2" xfId="1" applyNumberFormat="1" applyFont="1" applyBorder="1"/>
    <xf numFmtId="3" fontId="4" fillId="2" borderId="2" xfId="1" applyNumberFormat="1" applyFont="1" applyFill="1" applyBorder="1"/>
    <xf numFmtId="3" fontId="4" fillId="2" borderId="0" xfId="1" applyNumberFormat="1" applyFont="1" applyFill="1" applyBorder="1"/>
    <xf numFmtId="3" fontId="4" fillId="2" borderId="5" xfId="1" applyNumberFormat="1" applyFont="1" applyFill="1" applyBorder="1"/>
    <xf numFmtId="0" fontId="4" fillId="0" borderId="0" xfId="0" applyFont="1" applyAlignment="1">
      <alignment horizontal="left" indent="4"/>
    </xf>
    <xf numFmtId="0" fontId="4" fillId="0" borderId="3" xfId="0" applyFont="1" applyBorder="1" applyAlignment="1">
      <alignment horizontal="left" indent="4"/>
    </xf>
    <xf numFmtId="0" fontId="4" fillId="0" borderId="4" xfId="0" applyFont="1" applyBorder="1" applyAlignment="1">
      <alignment horizontal="left" indent="4"/>
    </xf>
    <xf numFmtId="0" fontId="4" fillId="0" borderId="2" xfId="0" applyFont="1" applyBorder="1" applyAlignment="1">
      <alignment horizontal="left" indent="4"/>
    </xf>
    <xf numFmtId="0" fontId="4" fillId="2" borderId="5" xfId="0" applyFont="1" applyFill="1" applyBorder="1" applyAlignment="1">
      <alignment horizontal="left" indent="4"/>
    </xf>
    <xf numFmtId="0" fontId="4" fillId="2" borderId="2" xfId="0" applyFont="1" applyFill="1" applyBorder="1" applyAlignment="1">
      <alignment horizontal="left" indent="4"/>
    </xf>
    <xf numFmtId="0" fontId="4" fillId="2" borderId="0" xfId="0" applyFont="1" applyFill="1" applyAlignment="1">
      <alignment horizontal="left" indent="4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Who are the Part Time Students?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613535558696095"/>
          <c:y val="0.18641816978994524"/>
          <c:w val="0.36199192140134256"/>
          <c:h val="0.745672679159780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2CB-4270-AEFD-7BFB93AE278E}"/>
              </c:ext>
            </c:extLst>
          </c:dPt>
          <c:dPt>
            <c:idx val="1"/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CB-4270-AEFD-7BFB93AE278E}"/>
              </c:ext>
            </c:extLst>
          </c:dPt>
          <c:dPt>
            <c:idx val="2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2CB-4270-AEFD-7BFB93AE278E}"/>
              </c:ext>
            </c:extLst>
          </c:dPt>
          <c:dLbls>
            <c:dLbl>
              <c:idx val="0"/>
              <c:layout>
                <c:manualLayout>
                  <c:x val="4.9255957542751985E-2"/>
                  <c:y val="-3.82950396184704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B-4270-AEFD-7BFB93AE278E}"/>
                </c:ext>
              </c:extLst>
            </c:dLbl>
            <c:dLbl>
              <c:idx val="1"/>
              <c:layout>
                <c:manualLayout>
                  <c:x val="-8.4227687398106071E-2"/>
                  <c:y val="-7.50048436374475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CB-4270-AEFD-7BFB93AE278E}"/>
                </c:ext>
              </c:extLst>
            </c:dLbl>
            <c:dLbl>
              <c:idx val="2"/>
              <c:layout>
                <c:manualLayout>
                  <c:x val="8.8547642998369591E-2"/>
                  <c:y val="7.0363893787724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CB-4270-AEFD-7BFB93AE27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(TableEnrOnly!$A$4,TableEnrOnly!$A$22,TableEnrOnly!$A$34)</c:f>
              <c:strCache>
                <c:ptCount val="3"/>
                <c:pt idx="0">
                  <c:v>Undergraduate Total</c:v>
                </c:pt>
                <c:pt idx="1">
                  <c:v>Graduate Total</c:v>
                </c:pt>
                <c:pt idx="2">
                  <c:v>Professional</c:v>
                </c:pt>
              </c:strCache>
            </c:strRef>
          </c:cat>
          <c:val>
            <c:numRef>
              <c:f>(TableEnrOnly!$K$6,TableEnrOnly!$K$24,TableEnrOnly!$K$36)</c:f>
              <c:numCache>
                <c:formatCode>#,##0</c:formatCode>
                <c:ptCount val="3"/>
                <c:pt idx="0">
                  <c:v>1397</c:v>
                </c:pt>
                <c:pt idx="1">
                  <c:v>2899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B-4270-AEFD-7BFB93AE27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4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Percent Full Time by Student Year, Fall 2025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3059774401755"/>
          <c:y val="0.19138261745717805"/>
          <c:w val="0.87363119967510983"/>
          <c:h val="0.634183428493239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.0%" sourceLinked="0"/>
            <c:spPr>
              <a:solidFill>
                <a:schemeClr val="accent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TableEnrOnly!$A$87:$A$90</c:f>
              <c:strCache>
                <c:ptCount val="4"/>
                <c:pt idx="0">
                  <c:v>Freshman</c:v>
                </c:pt>
                <c:pt idx="1">
                  <c:v>Sophomore</c:v>
                </c:pt>
                <c:pt idx="2">
                  <c:v>Junior</c:v>
                </c:pt>
                <c:pt idx="3">
                  <c:v>Senior</c:v>
                </c:pt>
              </c:strCache>
            </c:strRef>
          </c:cat>
          <c:val>
            <c:numRef>
              <c:f>TableEnrOnly!$K$87:$K$90</c:f>
              <c:numCache>
                <c:formatCode>0.0%</c:formatCode>
                <c:ptCount val="4"/>
                <c:pt idx="0">
                  <c:v>0.99134916252530825</c:v>
                </c:pt>
                <c:pt idx="1">
                  <c:v>0.98203928905519178</c:v>
                </c:pt>
                <c:pt idx="2">
                  <c:v>0.95551324216721478</c:v>
                </c:pt>
                <c:pt idx="3">
                  <c:v>0.90409448818897642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B-4F44-BF9F-3ED9518575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352131488"/>
        <c:axId val="352131880"/>
      </c:barChart>
      <c:catAx>
        <c:axId val="3521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131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1318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7D7D7D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13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Full Time by Student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TableEnrOnly!$A$86</c:f>
              <c:strCache>
                <c:ptCount val="1"/>
                <c:pt idx="0">
                  <c:v>Undergraduate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TableEnrOnly!$B$3:$K$3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TableEnrOnly!$B$86:$K$86</c:f>
              <c:numCache>
                <c:formatCode>0.0%</c:formatCode>
                <c:ptCount val="10"/>
                <c:pt idx="0">
                  <c:v>0.85637446109628412</c:v>
                </c:pt>
                <c:pt idx="1">
                  <c:v>0.8683391994761398</c:v>
                </c:pt>
                <c:pt idx="2">
                  <c:v>0.90710611066962232</c:v>
                </c:pt>
                <c:pt idx="3">
                  <c:v>0.90564264661911065</c:v>
                </c:pt>
                <c:pt idx="4">
                  <c:v>0.9068776901004304</c:v>
                </c:pt>
                <c:pt idx="5">
                  <c:v>0.9139207700851536</c:v>
                </c:pt>
                <c:pt idx="6">
                  <c:v>0.92181313430118783</c:v>
                </c:pt>
                <c:pt idx="7">
                  <c:v>0.93185720741075462</c:v>
                </c:pt>
                <c:pt idx="8">
                  <c:v>0.93477878441375672</c:v>
                </c:pt>
                <c:pt idx="9">
                  <c:v>0.94031699918827705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4-4D2A-BE45-57B35FB217A8}"/>
            </c:ext>
          </c:extLst>
        </c:ser>
        <c:ser>
          <c:idx val="1"/>
          <c:order val="1"/>
          <c:tx>
            <c:strRef>
              <c:f>TableEnrOnly!$A$91</c:f>
              <c:strCache>
                <c:ptCount val="1"/>
                <c:pt idx="0">
                  <c:v>Graduate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TableEnrOnly!$B$3:$K$3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TableEnrOnly!$B$91:$K$91</c:f>
              <c:numCache>
                <c:formatCode>0.0%</c:formatCode>
                <c:ptCount val="10"/>
                <c:pt idx="0">
                  <c:v>0.52183867558999653</c:v>
                </c:pt>
                <c:pt idx="1">
                  <c:v>0.5103770321687997</c:v>
                </c:pt>
                <c:pt idx="2">
                  <c:v>0.50723140495867769</c:v>
                </c:pt>
                <c:pt idx="3">
                  <c:v>0.51361933946203608</c:v>
                </c:pt>
                <c:pt idx="4">
                  <c:v>0.50838625631004719</c:v>
                </c:pt>
                <c:pt idx="5">
                  <c:v>0.50958690568978959</c:v>
                </c:pt>
                <c:pt idx="6">
                  <c:v>0.52274204028589999</c:v>
                </c:pt>
                <c:pt idx="7">
                  <c:v>0.52475736140812634</c:v>
                </c:pt>
                <c:pt idx="8">
                  <c:v>0.53228423101881894</c:v>
                </c:pt>
                <c:pt idx="9">
                  <c:v>0.53756579996809695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4-4D2A-BE45-57B35FB217A8}"/>
            </c:ext>
          </c:extLst>
        </c:ser>
        <c:ser>
          <c:idx val="2"/>
          <c:order val="2"/>
          <c:tx>
            <c:strRef>
              <c:f>TableEnrOnly!$A$92</c:f>
              <c:strCache>
                <c:ptCount val="1"/>
                <c:pt idx="0">
                  <c:v>Professional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TableEnrOnly!$B$3:$K$3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TableEnrOnly!$B$92:$K$92</c:f>
              <c:numCache>
                <c:formatCode>0.0%</c:formatCode>
                <c:ptCount val="10"/>
                <c:pt idx="0">
                  <c:v>0.95912806539509532</c:v>
                </c:pt>
                <c:pt idx="1">
                  <c:v>0.9561451001624256</c:v>
                </c:pt>
                <c:pt idx="2">
                  <c:v>0.94785442694187938</c:v>
                </c:pt>
                <c:pt idx="3">
                  <c:v>0.9515347334410339</c:v>
                </c:pt>
                <c:pt idx="4">
                  <c:v>0.95942338494394019</c:v>
                </c:pt>
                <c:pt idx="5">
                  <c:v>0.96023329798515378</c:v>
                </c:pt>
                <c:pt idx="6">
                  <c:v>0.95970307529162246</c:v>
                </c:pt>
                <c:pt idx="7">
                  <c:v>0.96508456082924166</c:v>
                </c:pt>
                <c:pt idx="8">
                  <c:v>0.96856686201385189</c:v>
                </c:pt>
                <c:pt idx="9">
                  <c:v>0.96979332273449925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4-4D2A-BE45-57B35FB21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74592"/>
        <c:axId val="41081312"/>
      </c:lineChart>
      <c:catAx>
        <c:axId val="4107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1312"/>
        <c:crosses val="autoZero"/>
        <c:auto val="1"/>
        <c:lblAlgn val="ctr"/>
        <c:lblOffset val="100"/>
        <c:noMultiLvlLbl val="0"/>
      </c:catAx>
      <c:valAx>
        <c:axId val="41081312"/>
        <c:scaling>
          <c:orientation val="minMax"/>
          <c:max val="1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745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Full Time by Undergradate Student Classification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TableEnrOnly!$A$87</c:f>
              <c:strCache>
                <c:ptCount val="1"/>
                <c:pt idx="0">
                  <c:v>Freshman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TableEnrOnly!$B$3:$K$3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TableEnrOnly!$B$87:$K$87</c:f>
              <c:numCache>
                <c:formatCode>0.0%</c:formatCode>
                <c:ptCount val="10"/>
                <c:pt idx="0">
                  <c:v>0.91421312210431926</c:v>
                </c:pt>
                <c:pt idx="1">
                  <c:v>0.91910150312447225</c:v>
                </c:pt>
                <c:pt idx="2">
                  <c:v>0.97022287175739863</c:v>
                </c:pt>
                <c:pt idx="3">
                  <c:v>0.98057889822595701</c:v>
                </c:pt>
                <c:pt idx="4">
                  <c:v>0.97675866362315833</c:v>
                </c:pt>
                <c:pt idx="5">
                  <c:v>0.98431946477106413</c:v>
                </c:pt>
                <c:pt idx="6">
                  <c:v>0.98669304081999643</c:v>
                </c:pt>
                <c:pt idx="7">
                  <c:v>0.99079293498684706</c:v>
                </c:pt>
                <c:pt idx="8">
                  <c:v>0.99021084337349397</c:v>
                </c:pt>
                <c:pt idx="9">
                  <c:v>0.99134916252530825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D-4ABA-8183-E45E0FC0D1AA}"/>
            </c:ext>
          </c:extLst>
        </c:ser>
        <c:ser>
          <c:idx val="1"/>
          <c:order val="1"/>
          <c:tx>
            <c:strRef>
              <c:f>TableEnrOnly!$A$88</c:f>
              <c:strCache>
                <c:ptCount val="1"/>
                <c:pt idx="0">
                  <c:v>Sophomore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TableEnrOnly!$B$3:$K$3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TableEnrOnly!$B$88:$K$88</c:f>
              <c:numCache>
                <c:formatCode>0.0%</c:formatCode>
                <c:ptCount val="10"/>
                <c:pt idx="0">
                  <c:v>0.94940306992609436</c:v>
                </c:pt>
                <c:pt idx="1">
                  <c:v>0.94791666666666663</c:v>
                </c:pt>
                <c:pt idx="2">
                  <c:v>0.95680805733100915</c:v>
                </c:pt>
                <c:pt idx="3">
                  <c:v>0.95352056962025311</c:v>
                </c:pt>
                <c:pt idx="4">
                  <c:v>0.95641743302678928</c:v>
                </c:pt>
                <c:pt idx="5">
                  <c:v>0.96588983050847455</c:v>
                </c:pt>
                <c:pt idx="6">
                  <c:v>0.9668773153192417</c:v>
                </c:pt>
                <c:pt idx="7">
                  <c:v>0.97447476929118393</c:v>
                </c:pt>
                <c:pt idx="8">
                  <c:v>0.97171794381807763</c:v>
                </c:pt>
                <c:pt idx="9">
                  <c:v>0.98203928905519178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D-4ABA-8183-E45E0FC0D1AA}"/>
            </c:ext>
          </c:extLst>
        </c:ser>
        <c:ser>
          <c:idx val="2"/>
          <c:order val="2"/>
          <c:tx>
            <c:strRef>
              <c:f>TableEnrOnly!$A$89</c:f>
              <c:strCache>
                <c:ptCount val="1"/>
                <c:pt idx="0">
                  <c:v>Junior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TableEnrOnly!$B$3:$K$3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TableEnrOnly!$B$89:$K$89</c:f>
              <c:numCache>
                <c:formatCode>0.0%</c:formatCode>
                <c:ptCount val="10"/>
                <c:pt idx="0">
                  <c:v>0.9166985097439817</c:v>
                </c:pt>
                <c:pt idx="1">
                  <c:v>0.91983832940383969</c:v>
                </c:pt>
                <c:pt idx="2">
                  <c:v>0.93433273586442889</c:v>
                </c:pt>
                <c:pt idx="3">
                  <c:v>0.92877291960507757</c:v>
                </c:pt>
                <c:pt idx="4">
                  <c:v>0.92652266288951846</c:v>
                </c:pt>
                <c:pt idx="5">
                  <c:v>0.93119681332609094</c:v>
                </c:pt>
                <c:pt idx="6">
                  <c:v>0.94142581888246624</c:v>
                </c:pt>
                <c:pt idx="7">
                  <c:v>0.94762622456669177</c:v>
                </c:pt>
                <c:pt idx="8">
                  <c:v>0.95814440181374261</c:v>
                </c:pt>
                <c:pt idx="9">
                  <c:v>0.95551324216721478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DD-4ABA-8183-E45E0FC0D1AA}"/>
            </c:ext>
          </c:extLst>
        </c:ser>
        <c:ser>
          <c:idx val="3"/>
          <c:order val="3"/>
          <c:tx>
            <c:strRef>
              <c:f>TableEnrOnly!$A$90</c:f>
              <c:strCache>
                <c:ptCount val="1"/>
                <c:pt idx="0">
                  <c:v>Senior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TableEnrOnly!$B$90:$K$90</c:f>
              <c:numCache>
                <c:formatCode>0.0%</c:formatCode>
                <c:ptCount val="10"/>
                <c:pt idx="0">
                  <c:v>0.83650793650793653</c:v>
                </c:pt>
                <c:pt idx="1">
                  <c:v>0.83823529411764708</c:v>
                </c:pt>
                <c:pt idx="2">
                  <c:v>0.85371850030731411</c:v>
                </c:pt>
                <c:pt idx="3">
                  <c:v>0.85375670840787121</c:v>
                </c:pt>
                <c:pt idx="4">
                  <c:v>0.84934086629001881</c:v>
                </c:pt>
                <c:pt idx="5">
                  <c:v>0.85384992643452673</c:v>
                </c:pt>
                <c:pt idx="6">
                  <c:v>0.86397657012691176</c:v>
                </c:pt>
                <c:pt idx="7">
                  <c:v>0.87955465587044535</c:v>
                </c:pt>
                <c:pt idx="8">
                  <c:v>0.89250210614995784</c:v>
                </c:pt>
                <c:pt idx="9">
                  <c:v>0.90409448818897642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DD-4ABA-8183-E45E0FC0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74592"/>
        <c:axId val="41081312"/>
      </c:lineChart>
      <c:catAx>
        <c:axId val="4107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1312"/>
        <c:crosses val="autoZero"/>
        <c:auto val="1"/>
        <c:lblAlgn val="ctr"/>
        <c:lblOffset val="100"/>
        <c:noMultiLvlLbl val="0"/>
      </c:catAx>
      <c:valAx>
        <c:axId val="41081312"/>
        <c:scaling>
          <c:orientation val="minMax"/>
          <c:max val="1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745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50</xdr:row>
      <xdr:rowOff>9525</xdr:rowOff>
    </xdr:from>
    <xdr:to>
      <xdr:col>10</xdr:col>
      <xdr:colOff>647700</xdr:colOff>
      <xdr:row>62</xdr:row>
      <xdr:rowOff>76200</xdr:rowOff>
    </xdr:to>
    <xdr:graphicFrame macro="">
      <xdr:nvGraphicFramePr>
        <xdr:cNvPr id="3" name="Chart 4" descr="Pie chart showing that two thirds of part time students are graduate students, and only 1% of part time students are professional.">
          <a:extLst>
            <a:ext uri="{FF2B5EF4-FFF2-40B4-BE49-F238E27FC236}">
              <a16:creationId xmlns:a16="http://schemas.microsoft.com/office/drawing/2014/main" id="{51A78BE1-7A93-4163-89E3-C2213311E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9525</xdr:colOff>
      <xdr:row>50</xdr:row>
      <xdr:rowOff>9525</xdr:rowOff>
    </xdr:from>
    <xdr:to>
      <xdr:col>4</xdr:col>
      <xdr:colOff>184785</xdr:colOff>
      <xdr:row>62</xdr:row>
      <xdr:rowOff>76200</xdr:rowOff>
    </xdr:to>
    <xdr:graphicFrame macro="">
      <xdr:nvGraphicFramePr>
        <xdr:cNvPr id="5" name="Chart 6" descr="Bar chart showing that in fall 2025 the percent of undergraduate students who are full time was highest for freshmen, at 99%, and decreased for each student year to 90% for seniors.">
          <a:extLst>
            <a:ext uri="{FF2B5EF4-FFF2-40B4-BE49-F238E27FC236}">
              <a16:creationId xmlns:a16="http://schemas.microsoft.com/office/drawing/2014/main" id="{AE045A66-F1D4-4689-8C38-FB6E2E553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407988</xdr:colOff>
      <xdr:row>62</xdr:row>
      <xdr:rowOff>125417</xdr:rowOff>
    </xdr:from>
    <xdr:to>
      <xdr:col>10</xdr:col>
      <xdr:colOff>619062</xdr:colOff>
      <xdr:row>78</xdr:row>
      <xdr:rowOff>145737</xdr:rowOff>
    </xdr:to>
    <xdr:graphicFrame macro="">
      <xdr:nvGraphicFramePr>
        <xdr:cNvPr id="6" name="Chart 5" descr="Line chart illustrating that over the past ten years professional students have represented the highest percentage of full-time students (95-97%), and graduate students the lowest (51-54%).">
          <a:extLst>
            <a:ext uri="{FF2B5EF4-FFF2-40B4-BE49-F238E27FC236}">
              <a16:creationId xmlns:a16="http://schemas.microsoft.com/office/drawing/2014/main" id="{A2EED747-A4A4-C20A-EEFF-B00479926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30162</xdr:colOff>
      <xdr:row>62</xdr:row>
      <xdr:rowOff>125417</xdr:rowOff>
    </xdr:from>
    <xdr:to>
      <xdr:col>4</xdr:col>
      <xdr:colOff>275907</xdr:colOff>
      <xdr:row>78</xdr:row>
      <xdr:rowOff>145737</xdr:rowOff>
    </xdr:to>
    <xdr:graphicFrame macro="">
      <xdr:nvGraphicFramePr>
        <xdr:cNvPr id="7" name="Chart 6" descr="Line chart illustrating that over the past ten years freshmen have represented the highest percentage of full-time undergraduate students, and seniors the lowest.">
          <a:extLst>
            <a:ext uri="{FF2B5EF4-FFF2-40B4-BE49-F238E27FC236}">
              <a16:creationId xmlns:a16="http://schemas.microsoft.com/office/drawing/2014/main" id="{DA941832-E54E-4232-BE6B-E4FA18AE3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D7E6-E364-4825-82B0-BC8826D77C8A}">
  <dimension ref="A1:L108"/>
  <sheetViews>
    <sheetView tabSelected="1" topLeftCell="A25" zoomScaleNormal="100" workbookViewId="0">
      <selection activeCell="O36" sqref="O36"/>
    </sheetView>
  </sheetViews>
  <sheetFormatPr defaultColWidth="9" defaultRowHeight="12.5" x14ac:dyDescent="0.25"/>
  <cols>
    <col min="1" max="1" width="20.5" style="1" customWidth="1"/>
    <col min="2" max="2" width="9" style="1" customWidth="1"/>
    <col min="3" max="16384" width="9" style="1"/>
  </cols>
  <sheetData>
    <row r="1" spans="1:12" ht="14" x14ac:dyDescent="0.3">
      <c r="A1" s="12" t="s">
        <v>15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</row>
    <row r="2" spans="1:12" ht="6" customHeight="1" x14ac:dyDescent="0.3">
      <c r="A2" s="12"/>
      <c r="B2" s="2"/>
      <c r="C2" s="2"/>
      <c r="D2" s="2"/>
      <c r="E2" s="2"/>
      <c r="F2" s="2"/>
      <c r="G2" s="2"/>
      <c r="H2" s="2"/>
      <c r="I2" s="2"/>
      <c r="J2" s="3"/>
      <c r="K2" s="3"/>
      <c r="L2" s="4"/>
    </row>
    <row r="3" spans="1:12" x14ac:dyDescent="0.25">
      <c r="A3" s="5" t="s">
        <v>19</v>
      </c>
      <c r="B3" s="15">
        <v>2016</v>
      </c>
      <c r="C3" s="15">
        <v>2017</v>
      </c>
      <c r="D3" s="15">
        <v>2018</v>
      </c>
      <c r="E3" s="15">
        <v>2019</v>
      </c>
      <c r="F3" s="15">
        <v>2020</v>
      </c>
      <c r="G3" s="15">
        <v>2021</v>
      </c>
      <c r="H3" s="15">
        <v>2022</v>
      </c>
      <c r="I3" s="15">
        <v>2023</v>
      </c>
      <c r="J3" s="15">
        <v>2024</v>
      </c>
      <c r="K3" s="15">
        <v>2025</v>
      </c>
    </row>
    <row r="4" spans="1:12" x14ac:dyDescent="0.25">
      <c r="A4" s="6" t="s">
        <v>22</v>
      </c>
      <c r="B4" s="27">
        <f t="shared" ref="B4:K4" si="0">+B5+B6</f>
        <v>24355</v>
      </c>
      <c r="C4" s="27">
        <f t="shared" si="0"/>
        <v>24434</v>
      </c>
      <c r="D4" s="27">
        <f t="shared" si="0"/>
        <v>23909</v>
      </c>
      <c r="E4" s="27">
        <f t="shared" si="0"/>
        <v>23411</v>
      </c>
      <c r="F4" s="27">
        <f t="shared" si="0"/>
        <v>22304</v>
      </c>
      <c r="G4" s="27">
        <f t="shared" si="0"/>
        <v>21608</v>
      </c>
      <c r="H4" s="27">
        <f t="shared" si="0"/>
        <v>21973</v>
      </c>
      <c r="I4" s="27">
        <f t="shared" si="0"/>
        <v>22130</v>
      </c>
      <c r="J4" s="27">
        <f t="shared" si="0"/>
        <v>22738</v>
      </c>
      <c r="K4" s="27">
        <f t="shared" si="0"/>
        <v>23407</v>
      </c>
    </row>
    <row r="5" spans="1:12" x14ac:dyDescent="0.25">
      <c r="A5" s="32" t="s">
        <v>1</v>
      </c>
      <c r="B5" s="26">
        <f t="shared" ref="B5:J5" si="1">SUM(B8,B11,B14,B17,B20)</f>
        <v>20857</v>
      </c>
      <c r="C5" s="26">
        <f t="shared" si="1"/>
        <v>21217</v>
      </c>
      <c r="D5" s="26">
        <f t="shared" si="1"/>
        <v>21688</v>
      </c>
      <c r="E5" s="26">
        <f t="shared" si="1"/>
        <v>21202</v>
      </c>
      <c r="F5" s="26">
        <f t="shared" si="1"/>
        <v>20227</v>
      </c>
      <c r="G5" s="26">
        <f t="shared" si="1"/>
        <v>19748</v>
      </c>
      <c r="H5" s="26">
        <f t="shared" si="1"/>
        <v>20255</v>
      </c>
      <c r="I5" s="26">
        <f t="shared" si="1"/>
        <v>20622</v>
      </c>
      <c r="J5" s="26">
        <f t="shared" si="1"/>
        <v>21255</v>
      </c>
      <c r="K5" s="26">
        <f t="shared" ref="K5" si="2">SUM(K8,K11,K14,K17,K20)</f>
        <v>22010</v>
      </c>
      <c r="L5" s="19"/>
    </row>
    <row r="6" spans="1:12" x14ac:dyDescent="0.25">
      <c r="A6" s="33" t="s">
        <v>2</v>
      </c>
      <c r="B6" s="17">
        <f t="shared" ref="B6:I6" si="3">SUM(B9,B12,B15,B18,B21)</f>
        <v>3498</v>
      </c>
      <c r="C6" s="17">
        <f t="shared" si="3"/>
        <v>3217</v>
      </c>
      <c r="D6" s="17">
        <f t="shared" si="3"/>
        <v>2221</v>
      </c>
      <c r="E6" s="17">
        <f t="shared" si="3"/>
        <v>2209</v>
      </c>
      <c r="F6" s="17">
        <f t="shared" si="3"/>
        <v>2077</v>
      </c>
      <c r="G6" s="17">
        <f t="shared" si="3"/>
        <v>1860</v>
      </c>
      <c r="H6" s="17">
        <f t="shared" si="3"/>
        <v>1718</v>
      </c>
      <c r="I6" s="17">
        <f t="shared" si="3"/>
        <v>1508</v>
      </c>
      <c r="J6" s="17">
        <f t="shared" ref="J6:K6" si="4">SUM(J9,J12,J15,J18,J21)</f>
        <v>1483</v>
      </c>
      <c r="K6" s="17">
        <f t="shared" si="4"/>
        <v>1397</v>
      </c>
    </row>
    <row r="7" spans="1:12" x14ac:dyDescent="0.25">
      <c r="A7" s="25" t="s">
        <v>3</v>
      </c>
      <c r="B7" s="8">
        <f>+B8+B9</f>
        <v>6691</v>
      </c>
      <c r="C7" s="8">
        <f t="shared" ref="C7:K7" si="5">+C8+C9</f>
        <v>5921</v>
      </c>
      <c r="D7" s="8">
        <f t="shared" si="5"/>
        <v>5474</v>
      </c>
      <c r="E7" s="8">
        <f t="shared" si="5"/>
        <v>5355</v>
      </c>
      <c r="F7" s="8">
        <f t="shared" si="5"/>
        <v>4819</v>
      </c>
      <c r="G7" s="8">
        <f t="shared" si="5"/>
        <v>4783</v>
      </c>
      <c r="H7" s="8">
        <f t="shared" si="5"/>
        <v>5561</v>
      </c>
      <c r="I7" s="8">
        <f t="shared" si="5"/>
        <v>5322</v>
      </c>
      <c r="J7" s="8">
        <f t="shared" si="5"/>
        <v>5312</v>
      </c>
      <c r="K7" s="8">
        <f t="shared" si="5"/>
        <v>5433</v>
      </c>
    </row>
    <row r="8" spans="1:12" x14ac:dyDescent="0.25">
      <c r="A8" s="32" t="s">
        <v>1</v>
      </c>
      <c r="B8" s="7">
        <v>6117</v>
      </c>
      <c r="C8" s="7">
        <v>5442</v>
      </c>
      <c r="D8" s="7">
        <v>5311</v>
      </c>
      <c r="E8" s="7">
        <v>5251</v>
      </c>
      <c r="F8" s="7">
        <v>4707</v>
      </c>
      <c r="G8" s="7">
        <v>4708</v>
      </c>
      <c r="H8" s="7">
        <v>5487</v>
      </c>
      <c r="I8" s="7">
        <v>5273</v>
      </c>
      <c r="J8" s="7">
        <v>5260</v>
      </c>
      <c r="K8" s="7">
        <v>5386</v>
      </c>
      <c r="L8" s="7"/>
    </row>
    <row r="9" spans="1:12" x14ac:dyDescent="0.25">
      <c r="A9" s="33" t="s">
        <v>2</v>
      </c>
      <c r="B9" s="17">
        <v>574</v>
      </c>
      <c r="C9" s="17">
        <v>479</v>
      </c>
      <c r="D9" s="17">
        <v>163</v>
      </c>
      <c r="E9" s="17">
        <v>104</v>
      </c>
      <c r="F9" s="17">
        <v>112</v>
      </c>
      <c r="G9" s="17">
        <v>75</v>
      </c>
      <c r="H9" s="17">
        <v>74</v>
      </c>
      <c r="I9" s="17">
        <v>49</v>
      </c>
      <c r="J9" s="17">
        <v>52</v>
      </c>
      <c r="K9" s="17">
        <v>47</v>
      </c>
      <c r="L9" s="7"/>
    </row>
    <row r="10" spans="1:12" x14ac:dyDescent="0.25">
      <c r="A10" s="25" t="s">
        <v>4</v>
      </c>
      <c r="B10" s="8">
        <f>+B11+B12</f>
        <v>5277</v>
      </c>
      <c r="C10" s="8">
        <f t="shared" ref="C10:K10" si="6">+C11+C12</f>
        <v>5664</v>
      </c>
      <c r="D10" s="8">
        <f t="shared" si="6"/>
        <v>5163</v>
      </c>
      <c r="E10" s="8">
        <f t="shared" si="6"/>
        <v>5056</v>
      </c>
      <c r="F10" s="8">
        <f t="shared" si="6"/>
        <v>5002</v>
      </c>
      <c r="G10" s="8">
        <f t="shared" si="6"/>
        <v>4720</v>
      </c>
      <c r="H10" s="8">
        <f t="shared" si="6"/>
        <v>4589</v>
      </c>
      <c r="I10" s="8">
        <f t="shared" si="6"/>
        <v>5093</v>
      </c>
      <c r="J10" s="8">
        <f t="shared" si="6"/>
        <v>5233</v>
      </c>
      <c r="K10" s="8">
        <f t="shared" si="6"/>
        <v>5345</v>
      </c>
      <c r="L10" s="7"/>
    </row>
    <row r="11" spans="1:12" x14ac:dyDescent="0.25">
      <c r="A11" s="32" t="s">
        <v>1</v>
      </c>
      <c r="B11" s="7">
        <v>5010</v>
      </c>
      <c r="C11" s="7">
        <v>5369</v>
      </c>
      <c r="D11" s="7">
        <v>4940</v>
      </c>
      <c r="E11" s="7">
        <v>4821</v>
      </c>
      <c r="F11" s="7">
        <v>4784</v>
      </c>
      <c r="G11" s="7">
        <v>4559</v>
      </c>
      <c r="H11" s="7">
        <v>4437</v>
      </c>
      <c r="I11" s="7">
        <v>4963</v>
      </c>
      <c r="J11" s="7">
        <v>5085</v>
      </c>
      <c r="K11" s="7">
        <v>5249</v>
      </c>
      <c r="L11" s="7"/>
    </row>
    <row r="12" spans="1:12" x14ac:dyDescent="0.25">
      <c r="A12" s="33" t="s">
        <v>2</v>
      </c>
      <c r="B12" s="17">
        <v>267</v>
      </c>
      <c r="C12" s="17">
        <v>295</v>
      </c>
      <c r="D12" s="17">
        <v>223</v>
      </c>
      <c r="E12" s="17">
        <v>235</v>
      </c>
      <c r="F12" s="17">
        <v>218</v>
      </c>
      <c r="G12" s="17">
        <v>161</v>
      </c>
      <c r="H12" s="17">
        <v>152</v>
      </c>
      <c r="I12" s="17">
        <v>130</v>
      </c>
      <c r="J12" s="17">
        <v>148</v>
      </c>
      <c r="K12" s="17">
        <v>96</v>
      </c>
      <c r="L12" s="7"/>
    </row>
    <row r="13" spans="1:12" x14ac:dyDescent="0.25">
      <c r="A13" s="25" t="s">
        <v>5</v>
      </c>
      <c r="B13" s="8">
        <f>+B14+B15</f>
        <v>5234</v>
      </c>
      <c r="C13" s="8">
        <f t="shared" ref="C13:K13" si="7">+C14+C15</f>
        <v>5938</v>
      </c>
      <c r="D13" s="8">
        <f t="shared" si="7"/>
        <v>6137</v>
      </c>
      <c r="E13" s="8">
        <f t="shared" si="7"/>
        <v>5672</v>
      </c>
      <c r="F13" s="8">
        <f t="shared" si="7"/>
        <v>5648</v>
      </c>
      <c r="G13" s="8">
        <f t="shared" si="7"/>
        <v>5523</v>
      </c>
      <c r="H13" s="8">
        <f t="shared" si="7"/>
        <v>5190</v>
      </c>
      <c r="I13" s="8">
        <f t="shared" si="7"/>
        <v>5308</v>
      </c>
      <c r="J13" s="8">
        <f t="shared" si="7"/>
        <v>5734</v>
      </c>
      <c r="K13" s="8">
        <f t="shared" si="7"/>
        <v>5777</v>
      </c>
      <c r="L13" s="7"/>
    </row>
    <row r="14" spans="1:12" x14ac:dyDescent="0.25">
      <c r="A14" s="32" t="s">
        <v>1</v>
      </c>
      <c r="B14" s="7">
        <v>4798</v>
      </c>
      <c r="C14" s="7">
        <v>5462</v>
      </c>
      <c r="D14" s="7">
        <v>5734</v>
      </c>
      <c r="E14" s="7">
        <v>5268</v>
      </c>
      <c r="F14" s="7">
        <v>5233</v>
      </c>
      <c r="G14" s="7">
        <v>5143</v>
      </c>
      <c r="H14" s="7">
        <v>4886</v>
      </c>
      <c r="I14" s="7">
        <v>5030</v>
      </c>
      <c r="J14" s="7">
        <v>5494</v>
      </c>
      <c r="K14" s="7">
        <v>5520</v>
      </c>
      <c r="L14" s="7"/>
    </row>
    <row r="15" spans="1:12" x14ac:dyDescent="0.25">
      <c r="A15" s="33" t="s">
        <v>2</v>
      </c>
      <c r="B15" s="17">
        <v>436</v>
      </c>
      <c r="C15" s="17">
        <v>476</v>
      </c>
      <c r="D15" s="17">
        <v>403</v>
      </c>
      <c r="E15" s="17">
        <v>404</v>
      </c>
      <c r="F15" s="17">
        <v>415</v>
      </c>
      <c r="G15" s="17">
        <v>380</v>
      </c>
      <c r="H15" s="17">
        <v>304</v>
      </c>
      <c r="I15" s="17">
        <v>278</v>
      </c>
      <c r="J15" s="17">
        <v>240</v>
      </c>
      <c r="K15" s="17">
        <v>257</v>
      </c>
      <c r="L15" s="7"/>
    </row>
    <row r="16" spans="1:12" x14ac:dyDescent="0.25">
      <c r="A16" s="25" t="s">
        <v>6</v>
      </c>
      <c r="B16" s="8">
        <f>+B17+B18</f>
        <v>5670</v>
      </c>
      <c r="C16" s="8">
        <f t="shared" ref="C16:K16" si="8">+C17+C18</f>
        <v>5712</v>
      </c>
      <c r="D16" s="8">
        <f t="shared" si="8"/>
        <v>6508</v>
      </c>
      <c r="E16" s="8">
        <f t="shared" si="8"/>
        <v>6708</v>
      </c>
      <c r="F16" s="8">
        <f t="shared" si="8"/>
        <v>6372</v>
      </c>
      <c r="G16" s="8">
        <f t="shared" si="8"/>
        <v>6117</v>
      </c>
      <c r="H16" s="8">
        <f t="shared" si="8"/>
        <v>6146</v>
      </c>
      <c r="I16" s="8">
        <f t="shared" si="8"/>
        <v>5928</v>
      </c>
      <c r="J16" s="8">
        <f t="shared" si="8"/>
        <v>5935</v>
      </c>
      <c r="K16" s="8">
        <f t="shared" si="8"/>
        <v>6350</v>
      </c>
      <c r="L16" s="7"/>
    </row>
    <row r="17" spans="1:12" x14ac:dyDescent="0.25">
      <c r="A17" s="32" t="s">
        <v>1</v>
      </c>
      <c r="B17" s="7">
        <v>4743</v>
      </c>
      <c r="C17" s="7">
        <v>4788</v>
      </c>
      <c r="D17" s="7">
        <v>5556</v>
      </c>
      <c r="E17" s="7">
        <v>5727</v>
      </c>
      <c r="F17" s="7">
        <v>5412</v>
      </c>
      <c r="G17" s="7">
        <v>5223</v>
      </c>
      <c r="H17" s="7">
        <v>5310</v>
      </c>
      <c r="I17" s="7">
        <v>5214</v>
      </c>
      <c r="J17" s="7">
        <v>5297</v>
      </c>
      <c r="K17" s="7">
        <v>5741</v>
      </c>
      <c r="L17" s="7"/>
    </row>
    <row r="18" spans="1:12" x14ac:dyDescent="0.25">
      <c r="A18" s="33" t="s">
        <v>2</v>
      </c>
      <c r="B18" s="17">
        <v>927</v>
      </c>
      <c r="C18" s="17">
        <v>924</v>
      </c>
      <c r="D18" s="17">
        <v>952</v>
      </c>
      <c r="E18" s="17">
        <v>981</v>
      </c>
      <c r="F18" s="17">
        <v>960</v>
      </c>
      <c r="G18" s="17">
        <v>894</v>
      </c>
      <c r="H18" s="17">
        <v>836</v>
      </c>
      <c r="I18" s="17">
        <v>714</v>
      </c>
      <c r="J18" s="17">
        <v>638</v>
      </c>
      <c r="K18" s="17">
        <v>609</v>
      </c>
      <c r="L18" s="7"/>
    </row>
    <row r="19" spans="1:12" x14ac:dyDescent="0.25">
      <c r="A19" s="25" t="s">
        <v>8</v>
      </c>
      <c r="B19" s="8">
        <f>+B20+B21</f>
        <v>1483</v>
      </c>
      <c r="C19" s="8">
        <f t="shared" ref="C19:K19" si="9">+C20+C21</f>
        <v>1199</v>
      </c>
      <c r="D19" s="8">
        <f t="shared" si="9"/>
        <v>627</v>
      </c>
      <c r="E19" s="8">
        <f t="shared" si="9"/>
        <v>620</v>
      </c>
      <c r="F19" s="8">
        <f t="shared" si="9"/>
        <v>463</v>
      </c>
      <c r="G19" s="8">
        <f t="shared" si="9"/>
        <v>465</v>
      </c>
      <c r="H19" s="8">
        <f t="shared" si="9"/>
        <v>487</v>
      </c>
      <c r="I19" s="8">
        <f t="shared" si="9"/>
        <v>479</v>
      </c>
      <c r="J19" s="8">
        <f t="shared" si="9"/>
        <v>524</v>
      </c>
      <c r="K19" s="8">
        <f t="shared" si="9"/>
        <v>502</v>
      </c>
      <c r="L19" s="7"/>
    </row>
    <row r="20" spans="1:12" x14ac:dyDescent="0.25">
      <c r="A20" s="32" t="s">
        <v>1</v>
      </c>
      <c r="B20" s="7">
        <v>189</v>
      </c>
      <c r="C20" s="7">
        <v>156</v>
      </c>
      <c r="D20" s="7">
        <v>147</v>
      </c>
      <c r="E20" s="7">
        <v>135</v>
      </c>
      <c r="F20" s="7">
        <v>91</v>
      </c>
      <c r="G20" s="7">
        <v>115</v>
      </c>
      <c r="H20" s="7">
        <v>135</v>
      </c>
      <c r="I20" s="7">
        <v>142</v>
      </c>
      <c r="J20" s="7">
        <v>119</v>
      </c>
      <c r="K20" s="7">
        <v>114</v>
      </c>
      <c r="L20" s="7"/>
    </row>
    <row r="21" spans="1:12" x14ac:dyDescent="0.25">
      <c r="A21" s="34" t="s">
        <v>2</v>
      </c>
      <c r="B21" s="18">
        <v>1294</v>
      </c>
      <c r="C21" s="18">
        <v>1043</v>
      </c>
      <c r="D21" s="18">
        <v>480</v>
      </c>
      <c r="E21" s="18">
        <v>485</v>
      </c>
      <c r="F21" s="18">
        <v>372</v>
      </c>
      <c r="G21" s="18">
        <v>350</v>
      </c>
      <c r="H21" s="18">
        <v>352</v>
      </c>
      <c r="I21" s="18">
        <v>337</v>
      </c>
      <c r="J21" s="18">
        <v>405</v>
      </c>
      <c r="K21" s="18">
        <v>388</v>
      </c>
      <c r="L21" s="7"/>
    </row>
    <row r="22" spans="1:12" x14ac:dyDescent="0.25">
      <c r="A22" s="4" t="s">
        <v>21</v>
      </c>
      <c r="B22" s="8">
        <f t="shared" ref="B22:K22" si="10">+B23+B24</f>
        <v>5678</v>
      </c>
      <c r="C22" s="8">
        <f t="shared" si="10"/>
        <v>5782</v>
      </c>
      <c r="D22" s="8">
        <f t="shared" si="10"/>
        <v>5808</v>
      </c>
      <c r="E22" s="8">
        <f t="shared" si="10"/>
        <v>5874</v>
      </c>
      <c r="F22" s="8">
        <f t="shared" si="10"/>
        <v>6141</v>
      </c>
      <c r="G22" s="8">
        <f t="shared" si="10"/>
        <v>6415</v>
      </c>
      <c r="H22" s="8">
        <f t="shared" si="10"/>
        <v>6156</v>
      </c>
      <c r="I22" s="8">
        <f t="shared" si="10"/>
        <v>6079</v>
      </c>
      <c r="J22" s="8">
        <f t="shared" si="10"/>
        <v>6164</v>
      </c>
      <c r="K22" s="8">
        <f t="shared" si="10"/>
        <v>6269</v>
      </c>
      <c r="L22" s="7"/>
    </row>
    <row r="23" spans="1:12" x14ac:dyDescent="0.25">
      <c r="A23" s="32" t="s">
        <v>1</v>
      </c>
      <c r="B23" s="7">
        <f t="shared" ref="B23:J23" si="11">SUM(B26,B29,B32)</f>
        <v>2963</v>
      </c>
      <c r="C23" s="7">
        <f t="shared" si="11"/>
        <v>2951</v>
      </c>
      <c r="D23" s="7">
        <f t="shared" si="11"/>
        <v>2946</v>
      </c>
      <c r="E23" s="7">
        <f t="shared" si="11"/>
        <v>3017</v>
      </c>
      <c r="F23" s="7">
        <f t="shared" si="11"/>
        <v>3122</v>
      </c>
      <c r="G23" s="7">
        <f t="shared" si="11"/>
        <v>3269</v>
      </c>
      <c r="H23" s="7">
        <f t="shared" si="11"/>
        <v>3218</v>
      </c>
      <c r="I23" s="7">
        <f t="shared" si="11"/>
        <v>3190</v>
      </c>
      <c r="J23" s="7">
        <f t="shared" si="11"/>
        <v>3281</v>
      </c>
      <c r="K23" s="7">
        <f>SUM(K26,K29,K32)</f>
        <v>3370</v>
      </c>
      <c r="L23" s="7"/>
    </row>
    <row r="24" spans="1:12" x14ac:dyDescent="0.25">
      <c r="A24" s="33" t="s">
        <v>2</v>
      </c>
      <c r="B24" s="17">
        <f t="shared" ref="B24:J24" si="12">SUM(B27,B30,B33)</f>
        <v>2715</v>
      </c>
      <c r="C24" s="17">
        <f t="shared" si="12"/>
        <v>2831</v>
      </c>
      <c r="D24" s="17">
        <f t="shared" si="12"/>
        <v>2862</v>
      </c>
      <c r="E24" s="17">
        <f t="shared" si="12"/>
        <v>2857</v>
      </c>
      <c r="F24" s="17">
        <f t="shared" si="12"/>
        <v>3019</v>
      </c>
      <c r="G24" s="17">
        <f t="shared" si="12"/>
        <v>3146</v>
      </c>
      <c r="H24" s="17">
        <f t="shared" si="12"/>
        <v>2938</v>
      </c>
      <c r="I24" s="17">
        <f t="shared" si="12"/>
        <v>2889</v>
      </c>
      <c r="J24" s="17">
        <f t="shared" si="12"/>
        <v>2883</v>
      </c>
      <c r="K24" s="17">
        <f t="shared" ref="K24" si="13">SUM(K27,K30,K33)</f>
        <v>2899</v>
      </c>
      <c r="L24" s="19"/>
    </row>
    <row r="25" spans="1:12" x14ac:dyDescent="0.25">
      <c r="A25" s="25" t="s">
        <v>9</v>
      </c>
      <c r="B25" s="8">
        <f>+B26+B27</f>
        <v>2652</v>
      </c>
      <c r="C25" s="8">
        <f t="shared" ref="C25:K25" si="14">+C26+C27</f>
        <v>2829</v>
      </c>
      <c r="D25" s="8">
        <f t="shared" si="14"/>
        <v>2848</v>
      </c>
      <c r="E25" s="8">
        <f t="shared" si="14"/>
        <v>3066</v>
      </c>
      <c r="F25" s="8">
        <f t="shared" si="14"/>
        <v>3485</v>
      </c>
      <c r="G25" s="8">
        <f t="shared" si="14"/>
        <v>3663</v>
      </c>
      <c r="H25" s="8">
        <f t="shared" si="14"/>
        <v>3492</v>
      </c>
      <c r="I25" s="8">
        <f t="shared" si="14"/>
        <v>3363</v>
      </c>
      <c r="J25" s="8">
        <f t="shared" si="14"/>
        <v>3377</v>
      </c>
      <c r="K25" s="8">
        <f t="shared" si="14"/>
        <v>3544</v>
      </c>
      <c r="L25" s="19"/>
    </row>
    <row r="26" spans="1:12" x14ac:dyDescent="0.25">
      <c r="A26" s="32" t="s">
        <v>1</v>
      </c>
      <c r="B26" s="7">
        <v>1615</v>
      </c>
      <c r="C26" s="7">
        <v>1603</v>
      </c>
      <c r="D26" s="7">
        <v>1562</v>
      </c>
      <c r="E26" s="7">
        <v>1669</v>
      </c>
      <c r="F26" s="7">
        <v>1793</v>
      </c>
      <c r="G26" s="7">
        <v>1866</v>
      </c>
      <c r="H26" s="7">
        <v>1863</v>
      </c>
      <c r="I26" s="7">
        <v>1790</v>
      </c>
      <c r="J26" s="7">
        <v>1862</v>
      </c>
      <c r="K26" s="7">
        <v>1951</v>
      </c>
      <c r="L26" s="19"/>
    </row>
    <row r="27" spans="1:12" x14ac:dyDescent="0.25">
      <c r="A27" s="33" t="s">
        <v>2</v>
      </c>
      <c r="B27" s="17">
        <v>1037</v>
      </c>
      <c r="C27" s="17">
        <v>1226</v>
      </c>
      <c r="D27" s="17">
        <v>1286</v>
      </c>
      <c r="E27" s="17">
        <v>1397</v>
      </c>
      <c r="F27" s="17">
        <v>1692</v>
      </c>
      <c r="G27" s="17">
        <v>1797</v>
      </c>
      <c r="H27" s="17">
        <v>1629</v>
      </c>
      <c r="I27" s="17">
        <v>1573</v>
      </c>
      <c r="J27" s="17">
        <v>1515</v>
      </c>
      <c r="K27" s="17">
        <v>1593</v>
      </c>
      <c r="L27" s="19"/>
    </row>
    <row r="28" spans="1:12" x14ac:dyDescent="0.25">
      <c r="A28" s="25" t="s">
        <v>10</v>
      </c>
      <c r="B28" s="8">
        <f>+B29+B30</f>
        <v>2499</v>
      </c>
      <c r="C28" s="8">
        <f t="shared" ref="C28:K28" si="15">+C29+C30</f>
        <v>2424</v>
      </c>
      <c r="D28" s="8">
        <f t="shared" si="15"/>
        <v>2383</v>
      </c>
      <c r="E28" s="8">
        <f t="shared" si="15"/>
        <v>2359</v>
      </c>
      <c r="F28" s="8">
        <f t="shared" si="15"/>
        <v>2357</v>
      </c>
      <c r="G28" s="8">
        <f t="shared" si="15"/>
        <v>2457</v>
      </c>
      <c r="H28" s="8">
        <f t="shared" si="15"/>
        <v>2400</v>
      </c>
      <c r="I28" s="8">
        <f t="shared" si="15"/>
        <v>2414</v>
      </c>
      <c r="J28" s="8">
        <f t="shared" si="15"/>
        <v>2490</v>
      </c>
      <c r="K28" s="8">
        <f t="shared" si="15"/>
        <v>2461</v>
      </c>
      <c r="L28" s="19"/>
    </row>
    <row r="29" spans="1:12" x14ac:dyDescent="0.25">
      <c r="A29" s="32" t="s">
        <v>1</v>
      </c>
      <c r="B29" s="7">
        <v>1323</v>
      </c>
      <c r="C29" s="7">
        <v>1317</v>
      </c>
      <c r="D29" s="7">
        <v>1356</v>
      </c>
      <c r="E29" s="7">
        <v>1297</v>
      </c>
      <c r="F29" s="7">
        <v>1295</v>
      </c>
      <c r="G29" s="7">
        <v>1359</v>
      </c>
      <c r="H29" s="7">
        <v>1326</v>
      </c>
      <c r="I29" s="7">
        <v>1366</v>
      </c>
      <c r="J29" s="7">
        <v>1377</v>
      </c>
      <c r="K29" s="7">
        <v>1382</v>
      </c>
      <c r="L29" s="19"/>
    </row>
    <row r="30" spans="1:12" x14ac:dyDescent="0.25">
      <c r="A30" s="33" t="s">
        <v>2</v>
      </c>
      <c r="B30" s="17">
        <v>1176</v>
      </c>
      <c r="C30" s="17">
        <v>1107</v>
      </c>
      <c r="D30" s="17">
        <v>1027</v>
      </c>
      <c r="E30" s="17">
        <v>1062</v>
      </c>
      <c r="F30" s="17">
        <v>1062</v>
      </c>
      <c r="G30" s="17">
        <v>1098</v>
      </c>
      <c r="H30" s="17">
        <v>1074</v>
      </c>
      <c r="I30" s="17">
        <v>1048</v>
      </c>
      <c r="J30" s="17">
        <v>1113</v>
      </c>
      <c r="K30" s="17">
        <v>1079</v>
      </c>
      <c r="L30" s="19"/>
    </row>
    <row r="31" spans="1:12" x14ac:dyDescent="0.25">
      <c r="A31" s="25" t="s">
        <v>11</v>
      </c>
      <c r="B31" s="8">
        <f>+B32+B33</f>
        <v>527</v>
      </c>
      <c r="C31" s="8">
        <f t="shared" ref="C31:K31" si="16">+C32+C33</f>
        <v>529</v>
      </c>
      <c r="D31" s="8">
        <f t="shared" si="16"/>
        <v>577</v>
      </c>
      <c r="E31" s="8">
        <f t="shared" si="16"/>
        <v>449</v>
      </c>
      <c r="F31" s="8">
        <f t="shared" si="16"/>
        <v>299</v>
      </c>
      <c r="G31" s="8">
        <f t="shared" si="16"/>
        <v>295</v>
      </c>
      <c r="H31" s="8">
        <f t="shared" si="16"/>
        <v>264</v>
      </c>
      <c r="I31" s="8">
        <f t="shared" si="16"/>
        <v>302</v>
      </c>
      <c r="J31" s="8">
        <f t="shared" si="16"/>
        <v>297</v>
      </c>
      <c r="K31" s="8">
        <f t="shared" si="16"/>
        <v>264</v>
      </c>
      <c r="L31" s="19"/>
    </row>
    <row r="32" spans="1:12" x14ac:dyDescent="0.25">
      <c r="A32" s="32" t="s">
        <v>1</v>
      </c>
      <c r="B32" s="7">
        <v>25</v>
      </c>
      <c r="C32" s="7">
        <v>31</v>
      </c>
      <c r="D32" s="7">
        <v>28</v>
      </c>
      <c r="E32" s="7">
        <v>51</v>
      </c>
      <c r="F32" s="7">
        <v>34</v>
      </c>
      <c r="G32" s="7">
        <v>44</v>
      </c>
      <c r="H32" s="7">
        <v>29</v>
      </c>
      <c r="I32" s="7">
        <v>34</v>
      </c>
      <c r="J32" s="7">
        <v>42</v>
      </c>
      <c r="K32" s="7">
        <v>37</v>
      </c>
      <c r="L32" s="19"/>
    </row>
    <row r="33" spans="1:12" x14ac:dyDescent="0.25">
      <c r="A33" s="34" t="s">
        <v>2</v>
      </c>
      <c r="B33" s="18">
        <v>502</v>
      </c>
      <c r="C33" s="18">
        <v>498</v>
      </c>
      <c r="D33" s="18">
        <v>549</v>
      </c>
      <c r="E33" s="18">
        <v>398</v>
      </c>
      <c r="F33" s="18">
        <v>265</v>
      </c>
      <c r="G33" s="18">
        <v>251</v>
      </c>
      <c r="H33" s="18">
        <v>235</v>
      </c>
      <c r="I33" s="18">
        <v>268</v>
      </c>
      <c r="J33" s="18">
        <v>255</v>
      </c>
      <c r="K33" s="18">
        <v>227</v>
      </c>
      <c r="L33" s="19"/>
    </row>
    <row r="34" spans="1:12" x14ac:dyDescent="0.25">
      <c r="A34" s="4" t="s">
        <v>13</v>
      </c>
      <c r="B34" s="8">
        <f>+B35+B36</f>
        <v>1835</v>
      </c>
      <c r="C34" s="8">
        <f t="shared" ref="C34:K34" si="17">+C35+C36</f>
        <v>1847</v>
      </c>
      <c r="D34" s="8">
        <f t="shared" si="17"/>
        <v>1841</v>
      </c>
      <c r="E34" s="8">
        <f t="shared" si="17"/>
        <v>1857</v>
      </c>
      <c r="F34" s="8">
        <f t="shared" si="17"/>
        <v>1873</v>
      </c>
      <c r="G34" s="8">
        <f t="shared" si="17"/>
        <v>1886</v>
      </c>
      <c r="H34" s="8">
        <f t="shared" si="17"/>
        <v>1886</v>
      </c>
      <c r="I34" s="8">
        <f t="shared" si="17"/>
        <v>1833</v>
      </c>
      <c r="J34" s="8">
        <f t="shared" si="17"/>
        <v>1877</v>
      </c>
      <c r="K34" s="8">
        <f t="shared" si="17"/>
        <v>1887</v>
      </c>
      <c r="L34" s="19"/>
    </row>
    <row r="35" spans="1:12" x14ac:dyDescent="0.25">
      <c r="A35" s="32" t="s">
        <v>1</v>
      </c>
      <c r="B35" s="7">
        <v>1760</v>
      </c>
      <c r="C35" s="7">
        <v>1766</v>
      </c>
      <c r="D35" s="7">
        <v>1745</v>
      </c>
      <c r="E35" s="7">
        <v>1767</v>
      </c>
      <c r="F35" s="7">
        <v>1797</v>
      </c>
      <c r="G35" s="7">
        <v>1811</v>
      </c>
      <c r="H35" s="7">
        <v>1810</v>
      </c>
      <c r="I35" s="7">
        <v>1769</v>
      </c>
      <c r="J35" s="7">
        <v>1818</v>
      </c>
      <c r="K35" s="7">
        <v>1830</v>
      </c>
      <c r="L35" s="19"/>
    </row>
    <row r="36" spans="1:12" x14ac:dyDescent="0.25">
      <c r="A36" s="32" t="s">
        <v>2</v>
      </c>
      <c r="B36" s="14">
        <v>75</v>
      </c>
      <c r="C36" s="14">
        <v>81</v>
      </c>
      <c r="D36" s="14">
        <v>96</v>
      </c>
      <c r="E36" s="14">
        <v>90</v>
      </c>
      <c r="F36" s="14">
        <v>76</v>
      </c>
      <c r="G36" s="14">
        <v>75</v>
      </c>
      <c r="H36" s="14">
        <v>76</v>
      </c>
      <c r="I36" s="14">
        <v>64</v>
      </c>
      <c r="J36" s="14">
        <v>59</v>
      </c>
      <c r="K36" s="14">
        <v>57</v>
      </c>
      <c r="L36" s="19"/>
    </row>
    <row r="37" spans="1:12" x14ac:dyDescent="0.25">
      <c r="A37" s="20" t="s">
        <v>18</v>
      </c>
      <c r="B37" s="21">
        <f>+B38+B39</f>
        <v>31868</v>
      </c>
      <c r="C37" s="21">
        <f t="shared" ref="C37:K37" si="18">+C38+C39</f>
        <v>32063</v>
      </c>
      <c r="D37" s="21">
        <f t="shared" si="18"/>
        <v>31558</v>
      </c>
      <c r="E37" s="21">
        <f t="shared" si="18"/>
        <v>31142</v>
      </c>
      <c r="F37" s="21">
        <f t="shared" si="18"/>
        <v>30318</v>
      </c>
      <c r="G37" s="21">
        <f t="shared" si="18"/>
        <v>29909</v>
      </c>
      <c r="H37" s="21">
        <f t="shared" si="18"/>
        <v>30015</v>
      </c>
      <c r="I37" s="21">
        <f t="shared" si="18"/>
        <v>30042</v>
      </c>
      <c r="J37" s="21">
        <f t="shared" si="18"/>
        <v>30779</v>
      </c>
      <c r="K37" s="21">
        <f t="shared" si="18"/>
        <v>31563</v>
      </c>
      <c r="L37" s="19"/>
    </row>
    <row r="38" spans="1:12" x14ac:dyDescent="0.25">
      <c r="A38" s="36" t="s">
        <v>1</v>
      </c>
      <c r="B38" s="31">
        <f t="shared" ref="B38:K38" si="19">+B5+B23+B35</f>
        <v>25580</v>
      </c>
      <c r="C38" s="31">
        <f t="shared" si="19"/>
        <v>25934</v>
      </c>
      <c r="D38" s="31">
        <f t="shared" si="19"/>
        <v>26379</v>
      </c>
      <c r="E38" s="31">
        <f t="shared" si="19"/>
        <v>25986</v>
      </c>
      <c r="F38" s="31">
        <f t="shared" si="19"/>
        <v>25146</v>
      </c>
      <c r="G38" s="31">
        <f t="shared" si="19"/>
        <v>24828</v>
      </c>
      <c r="H38" s="31">
        <f t="shared" si="19"/>
        <v>25283</v>
      </c>
      <c r="I38" s="31">
        <f t="shared" si="19"/>
        <v>25581</v>
      </c>
      <c r="J38" s="31">
        <f t="shared" si="19"/>
        <v>26354</v>
      </c>
      <c r="K38" s="31">
        <f t="shared" si="19"/>
        <v>27210</v>
      </c>
      <c r="L38" s="19"/>
    </row>
    <row r="39" spans="1:12" x14ac:dyDescent="0.25">
      <c r="A39" s="37" t="s">
        <v>2</v>
      </c>
      <c r="B39" s="29">
        <f t="shared" ref="B39:K39" si="20">+B6+B24+B36</f>
        <v>6288</v>
      </c>
      <c r="C39" s="29">
        <f t="shared" si="20"/>
        <v>6129</v>
      </c>
      <c r="D39" s="29">
        <f t="shared" si="20"/>
        <v>5179</v>
      </c>
      <c r="E39" s="29">
        <f t="shared" si="20"/>
        <v>5156</v>
      </c>
      <c r="F39" s="29">
        <f t="shared" si="20"/>
        <v>5172</v>
      </c>
      <c r="G39" s="29">
        <f t="shared" si="20"/>
        <v>5081</v>
      </c>
      <c r="H39" s="29">
        <f t="shared" si="20"/>
        <v>4732</v>
      </c>
      <c r="I39" s="29">
        <f t="shared" si="20"/>
        <v>4461</v>
      </c>
      <c r="J39" s="29">
        <f t="shared" si="20"/>
        <v>4425</v>
      </c>
      <c r="K39" s="29">
        <f t="shared" si="20"/>
        <v>4353</v>
      </c>
      <c r="L39" s="19"/>
    </row>
    <row r="40" spans="1:12" x14ac:dyDescent="0.25">
      <c r="A40" s="4" t="s">
        <v>14</v>
      </c>
      <c r="B40" s="8">
        <f>+B41+B42</f>
        <v>1323</v>
      </c>
      <c r="C40" s="8">
        <f t="shared" ref="C40:K40" si="21">+C41+C42</f>
        <v>1398</v>
      </c>
      <c r="D40" s="8">
        <f t="shared" si="21"/>
        <v>1292</v>
      </c>
      <c r="E40" s="8">
        <f t="shared" si="21"/>
        <v>1295</v>
      </c>
      <c r="F40" s="8">
        <f t="shared" si="21"/>
        <v>1282</v>
      </c>
      <c r="G40" s="8">
        <f t="shared" si="21"/>
        <v>1297</v>
      </c>
      <c r="H40" s="8">
        <f t="shared" si="21"/>
        <v>1302</v>
      </c>
      <c r="I40" s="8">
        <f t="shared" si="21"/>
        <v>1410</v>
      </c>
      <c r="J40" s="8">
        <f t="shared" si="21"/>
        <v>1420</v>
      </c>
      <c r="K40" s="8">
        <f t="shared" si="21"/>
        <v>1335</v>
      </c>
      <c r="L40" s="19"/>
    </row>
    <row r="41" spans="1:12" x14ac:dyDescent="0.25">
      <c r="A41" s="32" t="s">
        <v>1</v>
      </c>
      <c r="B41" s="7">
        <v>1323</v>
      </c>
      <c r="C41" s="7">
        <v>1398</v>
      </c>
      <c r="D41" s="7">
        <v>1292</v>
      </c>
      <c r="E41" s="7">
        <v>1295</v>
      </c>
      <c r="F41" s="7">
        <v>1282</v>
      </c>
      <c r="G41" s="7">
        <v>1297</v>
      </c>
      <c r="H41" s="7">
        <v>1302</v>
      </c>
      <c r="I41" s="7">
        <v>1410</v>
      </c>
      <c r="J41" s="7">
        <v>1420</v>
      </c>
      <c r="K41" s="7">
        <v>1335</v>
      </c>
      <c r="L41" s="19"/>
    </row>
    <row r="42" spans="1:12" x14ac:dyDescent="0.25">
      <c r="A42" s="35" t="s">
        <v>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19"/>
    </row>
    <row r="43" spans="1:12" x14ac:dyDescent="0.25">
      <c r="A43" s="23" t="s">
        <v>7</v>
      </c>
      <c r="B43" s="22">
        <f>+B44+B45</f>
        <v>33191</v>
      </c>
      <c r="C43" s="22">
        <f t="shared" ref="C43:K43" si="22">+C44+C45</f>
        <v>33461</v>
      </c>
      <c r="D43" s="22">
        <f t="shared" si="22"/>
        <v>32850</v>
      </c>
      <c r="E43" s="22">
        <f t="shared" si="22"/>
        <v>32437</v>
      </c>
      <c r="F43" s="22">
        <f t="shared" si="22"/>
        <v>31600</v>
      </c>
      <c r="G43" s="22">
        <f t="shared" si="22"/>
        <v>31206</v>
      </c>
      <c r="H43" s="22">
        <f t="shared" si="22"/>
        <v>31317</v>
      </c>
      <c r="I43" s="22">
        <f t="shared" si="22"/>
        <v>31452</v>
      </c>
      <c r="J43" s="22">
        <f t="shared" si="22"/>
        <v>32199</v>
      </c>
      <c r="K43" s="22">
        <f t="shared" si="22"/>
        <v>32898</v>
      </c>
      <c r="L43" s="19"/>
    </row>
    <row r="44" spans="1:12" x14ac:dyDescent="0.25">
      <c r="A44" s="38" t="s">
        <v>1</v>
      </c>
      <c r="B44" s="30">
        <f t="shared" ref="B44:K44" si="23">SUM(B5,B23,B35,B41)</f>
        <v>26903</v>
      </c>
      <c r="C44" s="30">
        <f t="shared" si="23"/>
        <v>27332</v>
      </c>
      <c r="D44" s="30">
        <f t="shared" si="23"/>
        <v>27671</v>
      </c>
      <c r="E44" s="30">
        <f t="shared" si="23"/>
        <v>27281</v>
      </c>
      <c r="F44" s="30">
        <f t="shared" si="23"/>
        <v>26428</v>
      </c>
      <c r="G44" s="30">
        <f t="shared" si="23"/>
        <v>26125</v>
      </c>
      <c r="H44" s="30">
        <f t="shared" si="23"/>
        <v>26585</v>
      </c>
      <c r="I44" s="30">
        <f t="shared" si="23"/>
        <v>26991</v>
      </c>
      <c r="J44" s="30">
        <f t="shared" si="23"/>
        <v>27774</v>
      </c>
      <c r="K44" s="30">
        <f t="shared" si="23"/>
        <v>28545</v>
      </c>
      <c r="L44" s="19"/>
    </row>
    <row r="45" spans="1:12" x14ac:dyDescent="0.25">
      <c r="A45" s="37" t="s">
        <v>2</v>
      </c>
      <c r="B45" s="29">
        <f t="shared" ref="B45:K45" si="24">SUM(B6,B24,B36,B42)</f>
        <v>6288</v>
      </c>
      <c r="C45" s="29">
        <f t="shared" si="24"/>
        <v>6129</v>
      </c>
      <c r="D45" s="29">
        <f t="shared" si="24"/>
        <v>5179</v>
      </c>
      <c r="E45" s="29">
        <f t="shared" si="24"/>
        <v>5156</v>
      </c>
      <c r="F45" s="29">
        <f t="shared" si="24"/>
        <v>5172</v>
      </c>
      <c r="G45" s="29">
        <f t="shared" si="24"/>
        <v>5081</v>
      </c>
      <c r="H45" s="29">
        <f t="shared" si="24"/>
        <v>4732</v>
      </c>
      <c r="I45" s="29">
        <f t="shared" si="24"/>
        <v>4461</v>
      </c>
      <c r="J45" s="29">
        <f t="shared" si="24"/>
        <v>4425</v>
      </c>
      <c r="K45" s="29">
        <f t="shared" si="24"/>
        <v>4353</v>
      </c>
      <c r="L45" s="19"/>
    </row>
    <row r="46" spans="1:12" x14ac:dyDescent="0.25">
      <c r="A46" s="13" t="s">
        <v>23</v>
      </c>
      <c r="B46" s="8"/>
      <c r="C46" s="8"/>
      <c r="D46" s="8"/>
      <c r="E46" s="8"/>
      <c r="F46" s="8"/>
      <c r="G46" s="8"/>
      <c r="H46" s="8"/>
      <c r="I46" s="8"/>
      <c r="J46" s="16"/>
      <c r="K46" s="16" t="s">
        <v>17</v>
      </c>
      <c r="L46" s="19"/>
    </row>
    <row r="47" spans="1:12" x14ac:dyDescent="0.25">
      <c r="A47" s="13" t="s">
        <v>24</v>
      </c>
      <c r="B47" s="8"/>
      <c r="C47" s="8"/>
      <c r="D47" s="8"/>
      <c r="E47" s="8"/>
      <c r="F47" s="8"/>
      <c r="G47" s="8"/>
      <c r="H47" s="8"/>
      <c r="I47" s="8"/>
      <c r="J47" s="16"/>
      <c r="K47" s="16"/>
      <c r="L47" s="19"/>
    </row>
    <row r="48" spans="1:12" x14ac:dyDescent="0.25">
      <c r="A48" s="4"/>
      <c r="B48" s="4"/>
      <c r="C48" s="4"/>
      <c r="D48" s="4"/>
      <c r="E48" s="4"/>
      <c r="F48" s="4"/>
      <c r="G48" s="4"/>
      <c r="H48" s="9"/>
      <c r="I48" s="4"/>
      <c r="J48" s="4"/>
      <c r="K48" s="4"/>
      <c r="L48" s="19"/>
    </row>
    <row r="49" spans="1:12" ht="14" x14ac:dyDescent="0.3">
      <c r="A49" s="12" t="s">
        <v>16</v>
      </c>
      <c r="B49" s="2"/>
      <c r="C49" s="2"/>
      <c r="D49" s="2"/>
      <c r="E49" s="2"/>
      <c r="F49" s="2"/>
      <c r="G49" s="2"/>
      <c r="H49" s="2"/>
      <c r="I49" s="2"/>
      <c r="J49" s="3"/>
      <c r="K49" s="3"/>
      <c r="L49" s="19"/>
    </row>
    <row r="50" spans="1:12" ht="6" customHeight="1" x14ac:dyDescent="0.25">
      <c r="A50" s="4"/>
      <c r="B50" s="4"/>
      <c r="C50" s="4"/>
      <c r="D50" s="4"/>
      <c r="E50" s="4"/>
      <c r="F50" s="4"/>
      <c r="G50" s="4"/>
      <c r="H50" s="4"/>
      <c r="I50" s="9"/>
      <c r="J50" s="4"/>
      <c r="K50" s="4"/>
      <c r="L50" s="19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19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19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 t="s">
        <v>20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x14ac:dyDescent="0.25">
      <c r="A85" s="4" t="s">
        <v>7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4" t="s">
        <v>0</v>
      </c>
      <c r="B86" s="11">
        <f t="shared" ref="B86:K86" si="25">B5/(B5+B6)</f>
        <v>0.85637446109628412</v>
      </c>
      <c r="C86" s="11">
        <f t="shared" si="25"/>
        <v>0.8683391994761398</v>
      </c>
      <c r="D86" s="11">
        <f t="shared" si="25"/>
        <v>0.90710611066962232</v>
      </c>
      <c r="E86" s="11">
        <f t="shared" si="25"/>
        <v>0.90564264661911065</v>
      </c>
      <c r="F86" s="11">
        <f t="shared" si="25"/>
        <v>0.9068776901004304</v>
      </c>
      <c r="G86" s="11">
        <f t="shared" si="25"/>
        <v>0.9139207700851536</v>
      </c>
      <c r="H86" s="11">
        <f t="shared" si="25"/>
        <v>0.92181313430118783</v>
      </c>
      <c r="I86" s="11">
        <f t="shared" si="25"/>
        <v>0.93185720741075462</v>
      </c>
      <c r="J86" s="11">
        <f t="shared" si="25"/>
        <v>0.93477878441375672</v>
      </c>
      <c r="K86" s="11">
        <f t="shared" si="25"/>
        <v>0.94031699918827705</v>
      </c>
    </row>
    <row r="87" spans="1:11" x14ac:dyDescent="0.25">
      <c r="A87" s="4" t="s">
        <v>3</v>
      </c>
      <c r="B87" s="11">
        <f t="shared" ref="B87:K87" si="26">B8/(B8+B9)</f>
        <v>0.91421312210431926</v>
      </c>
      <c r="C87" s="11">
        <f t="shared" si="26"/>
        <v>0.91910150312447225</v>
      </c>
      <c r="D87" s="11">
        <f t="shared" si="26"/>
        <v>0.97022287175739863</v>
      </c>
      <c r="E87" s="11">
        <f t="shared" si="26"/>
        <v>0.98057889822595701</v>
      </c>
      <c r="F87" s="11">
        <f t="shared" si="26"/>
        <v>0.97675866362315833</v>
      </c>
      <c r="G87" s="11">
        <f t="shared" si="26"/>
        <v>0.98431946477106413</v>
      </c>
      <c r="H87" s="11">
        <f t="shared" si="26"/>
        <v>0.98669304081999643</v>
      </c>
      <c r="I87" s="11">
        <f t="shared" si="26"/>
        <v>0.99079293498684706</v>
      </c>
      <c r="J87" s="11">
        <f t="shared" si="26"/>
        <v>0.99021084337349397</v>
      </c>
      <c r="K87" s="11">
        <f t="shared" si="26"/>
        <v>0.99134916252530825</v>
      </c>
    </row>
    <row r="88" spans="1:11" x14ac:dyDescent="0.25">
      <c r="A88" s="4" t="s">
        <v>4</v>
      </c>
      <c r="B88" s="11">
        <f t="shared" ref="B88:K88" si="27">B11/(B11+B12)</f>
        <v>0.94940306992609436</v>
      </c>
      <c r="C88" s="11">
        <f t="shared" si="27"/>
        <v>0.94791666666666663</v>
      </c>
      <c r="D88" s="11">
        <f t="shared" si="27"/>
        <v>0.95680805733100915</v>
      </c>
      <c r="E88" s="11">
        <f t="shared" si="27"/>
        <v>0.95352056962025311</v>
      </c>
      <c r="F88" s="11">
        <f t="shared" si="27"/>
        <v>0.95641743302678928</v>
      </c>
      <c r="G88" s="11">
        <f t="shared" si="27"/>
        <v>0.96588983050847455</v>
      </c>
      <c r="H88" s="11">
        <f t="shared" si="27"/>
        <v>0.9668773153192417</v>
      </c>
      <c r="I88" s="11">
        <f t="shared" si="27"/>
        <v>0.97447476929118393</v>
      </c>
      <c r="J88" s="11">
        <f t="shared" si="27"/>
        <v>0.97171794381807763</v>
      </c>
      <c r="K88" s="11">
        <f t="shared" si="27"/>
        <v>0.98203928905519178</v>
      </c>
    </row>
    <row r="89" spans="1:11" x14ac:dyDescent="0.25">
      <c r="A89" s="4" t="s">
        <v>5</v>
      </c>
      <c r="B89" s="11">
        <f t="shared" ref="B89:K89" si="28">B14/(B14+B15)</f>
        <v>0.9166985097439817</v>
      </c>
      <c r="C89" s="11">
        <f t="shared" si="28"/>
        <v>0.91983832940383969</v>
      </c>
      <c r="D89" s="11">
        <f t="shared" si="28"/>
        <v>0.93433273586442889</v>
      </c>
      <c r="E89" s="11">
        <f t="shared" si="28"/>
        <v>0.92877291960507757</v>
      </c>
      <c r="F89" s="11">
        <f t="shared" si="28"/>
        <v>0.92652266288951846</v>
      </c>
      <c r="G89" s="11">
        <f t="shared" si="28"/>
        <v>0.93119681332609094</v>
      </c>
      <c r="H89" s="11">
        <f t="shared" si="28"/>
        <v>0.94142581888246624</v>
      </c>
      <c r="I89" s="11">
        <f t="shared" si="28"/>
        <v>0.94762622456669177</v>
      </c>
      <c r="J89" s="11">
        <f t="shared" si="28"/>
        <v>0.95814440181374261</v>
      </c>
      <c r="K89" s="11">
        <f t="shared" si="28"/>
        <v>0.95551324216721478</v>
      </c>
    </row>
    <row r="90" spans="1:11" x14ac:dyDescent="0.25">
      <c r="A90" s="4" t="s">
        <v>6</v>
      </c>
      <c r="B90" s="11">
        <f t="shared" ref="B90:K90" si="29">B17/(B17+B18)</f>
        <v>0.83650793650793653</v>
      </c>
      <c r="C90" s="11">
        <f t="shared" si="29"/>
        <v>0.83823529411764708</v>
      </c>
      <c r="D90" s="11">
        <f t="shared" si="29"/>
        <v>0.85371850030731411</v>
      </c>
      <c r="E90" s="11">
        <f t="shared" si="29"/>
        <v>0.85375670840787121</v>
      </c>
      <c r="F90" s="11">
        <f t="shared" si="29"/>
        <v>0.84934086629001881</v>
      </c>
      <c r="G90" s="11">
        <f t="shared" si="29"/>
        <v>0.85384992643452673</v>
      </c>
      <c r="H90" s="11">
        <f t="shared" si="29"/>
        <v>0.86397657012691176</v>
      </c>
      <c r="I90" s="11">
        <f t="shared" si="29"/>
        <v>0.87955465587044535</v>
      </c>
      <c r="J90" s="11">
        <f t="shared" si="29"/>
        <v>0.89250210614995784</v>
      </c>
      <c r="K90" s="11">
        <f t="shared" si="29"/>
        <v>0.90409448818897642</v>
      </c>
    </row>
    <row r="91" spans="1:11" x14ac:dyDescent="0.25">
      <c r="A91" s="4" t="s">
        <v>12</v>
      </c>
      <c r="B91" s="11">
        <f t="shared" ref="B91:K91" si="30">B23/(B23+B24)</f>
        <v>0.52183867558999653</v>
      </c>
      <c r="C91" s="11">
        <f t="shared" si="30"/>
        <v>0.5103770321687997</v>
      </c>
      <c r="D91" s="11">
        <f t="shared" si="30"/>
        <v>0.50723140495867769</v>
      </c>
      <c r="E91" s="11">
        <f t="shared" si="30"/>
        <v>0.51361933946203608</v>
      </c>
      <c r="F91" s="11">
        <f t="shared" si="30"/>
        <v>0.50838625631004719</v>
      </c>
      <c r="G91" s="11">
        <f t="shared" si="30"/>
        <v>0.50958690568978959</v>
      </c>
      <c r="H91" s="11">
        <f t="shared" si="30"/>
        <v>0.52274204028589999</v>
      </c>
      <c r="I91" s="11">
        <f t="shared" si="30"/>
        <v>0.52475736140812634</v>
      </c>
      <c r="J91" s="11">
        <f t="shared" si="30"/>
        <v>0.53228423101881894</v>
      </c>
      <c r="K91" s="11">
        <f t="shared" si="30"/>
        <v>0.53756579996809695</v>
      </c>
    </row>
    <row r="92" spans="1:11" x14ac:dyDescent="0.25">
      <c r="A92" s="4" t="s">
        <v>13</v>
      </c>
      <c r="B92" s="11">
        <f t="shared" ref="B92:K92" si="31">B35/(B35+B36)</f>
        <v>0.95912806539509532</v>
      </c>
      <c r="C92" s="11">
        <f t="shared" si="31"/>
        <v>0.9561451001624256</v>
      </c>
      <c r="D92" s="11">
        <f t="shared" si="31"/>
        <v>0.94785442694187938</v>
      </c>
      <c r="E92" s="11">
        <f t="shared" si="31"/>
        <v>0.9515347334410339</v>
      </c>
      <c r="F92" s="11">
        <f t="shared" si="31"/>
        <v>0.95942338494394019</v>
      </c>
      <c r="G92" s="11">
        <f t="shared" si="31"/>
        <v>0.96023329798515378</v>
      </c>
      <c r="H92" s="11">
        <f t="shared" si="31"/>
        <v>0.95970307529162246</v>
      </c>
      <c r="I92" s="11">
        <f t="shared" si="31"/>
        <v>0.96508456082924166</v>
      </c>
      <c r="J92" s="11">
        <f t="shared" si="31"/>
        <v>0.96856686201385189</v>
      </c>
      <c r="K92" s="11">
        <f t="shared" si="31"/>
        <v>0.96979332273449925</v>
      </c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11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11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11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 x14ac:dyDescent="0.25">
      <c r="A104" s="4"/>
      <c r="B104" s="24"/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1:11" x14ac:dyDescent="0.25">
      <c r="A105" s="4"/>
      <c r="B105" s="24"/>
      <c r="C105" s="24"/>
      <c r="D105" s="24"/>
      <c r="E105" s="24"/>
      <c r="F105" s="24"/>
      <c r="G105" s="24"/>
      <c r="H105" s="24"/>
      <c r="I105" s="24"/>
      <c r="J105" s="24"/>
      <c r="K105" s="2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</sheetData>
  <conditionalFormatting sqref="B5:K45">
    <cfRule type="cellIs" dxfId="1" priority="5" operator="notEqual">
      <formula>#REF!</formula>
    </cfRule>
  </conditionalFormatting>
  <conditionalFormatting sqref="I6:K7">
    <cfRule type="cellIs" dxfId="0" priority="111" operator="notEqual">
      <formula>#REF!</formula>
    </cfRule>
  </conditionalFormatting>
  <printOptions horizontalCentered="1" verticalCentered="1"/>
  <pageMargins left="0.45" right="0.45" top="0.75" bottom="0.75" header="0.25" footer="0.3"/>
  <pageSetup scale="85" fitToHeight="2" orientation="landscape" r:id="rId1"/>
  <headerFooter scaleWithDoc="0">
    <oddHeader>&amp;C&amp;G</oddHeader>
    <oddFooter xml:space="preserve">&amp;R&amp;"+,Italic"&amp;8Office of the Provost          </oddFooter>
  </headerFooter>
  <rowBreaks count="1" manualBreakCount="1">
    <brk id="47" max="10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TableEnrOnly</vt:lpstr>
      <vt:lpstr>TableEnrOnly!Print_Area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Full/Part Time</dc:title>
  <dc:creator>Yows, Kristina</dc:creator>
  <cp:lastModifiedBy>Yows, Kristina</cp:lastModifiedBy>
  <cp:lastPrinted>2026-02-28T23:11:27Z</cp:lastPrinted>
  <dcterms:created xsi:type="dcterms:W3CDTF">2015-12-04T21:49:47Z</dcterms:created>
  <dcterms:modified xsi:type="dcterms:W3CDTF">2026-04-10T22:46:33Z</dcterms:modified>
</cp:coreProperties>
</file>