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1DD88332-BF17-494D-AD0A-1F76DC91B6FE}" xr6:coauthVersionLast="47" xr6:coauthVersionMax="47" xr10:uidLastSave="{00000000-0000-0000-0000-000000000000}"/>
  <bookViews>
    <workbookView xWindow="-28920" yWindow="-120" windowWidth="29040" windowHeight="15720" xr2:uid="{00000000-000D-0000-FFFF-FFFF00000000}"/>
  </bookViews>
  <sheets>
    <sheet name="Table" sheetId="22" r:id="rId1"/>
    <sheet name="SummaryOrig" sheetId="12" state="hidden" r:id="rId2"/>
    <sheet name="Notes New Studentsx" sheetId="9" state="hidden" r:id="rId3"/>
  </sheets>
  <definedNames>
    <definedName name="_xlnm.Print_Area" localSheetId="1">SummaryOrig!$A$1:$L$36</definedName>
    <definedName name="_xlnm.Print_Area" localSheetId="0">Table!$B$1:$L$46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22" l="1"/>
  <c r="J40" i="22"/>
  <c r="I40" i="22"/>
  <c r="H40" i="22"/>
  <c r="G40" i="22"/>
  <c r="F40" i="22"/>
  <c r="E40" i="22"/>
  <c r="D40" i="22"/>
  <c r="C40" i="22"/>
  <c r="K36" i="22"/>
  <c r="J36" i="22"/>
  <c r="I36" i="22"/>
  <c r="H36" i="22"/>
  <c r="G36" i="22"/>
  <c r="F36" i="22"/>
  <c r="E36" i="22"/>
  <c r="D36" i="22"/>
  <c r="C36" i="22"/>
  <c r="K30" i="22"/>
  <c r="J30" i="22"/>
  <c r="I30" i="22"/>
  <c r="H30" i="22"/>
  <c r="G30" i="22"/>
  <c r="F30" i="22"/>
  <c r="E30" i="22"/>
  <c r="D30" i="22"/>
  <c r="C30" i="22"/>
  <c r="K27" i="22"/>
  <c r="J27" i="22"/>
  <c r="I27" i="22"/>
  <c r="H27" i="22"/>
  <c r="G27" i="22"/>
  <c r="F27" i="22"/>
  <c r="E27" i="22"/>
  <c r="D27" i="22"/>
  <c r="C27" i="22"/>
  <c r="K22" i="22"/>
  <c r="J22" i="22"/>
  <c r="I22" i="22"/>
  <c r="H22" i="22"/>
  <c r="G22" i="22"/>
  <c r="F22" i="22"/>
  <c r="E22" i="22"/>
  <c r="D22" i="22"/>
  <c r="C22" i="22"/>
  <c r="K18" i="22"/>
  <c r="J18" i="22"/>
  <c r="I18" i="22"/>
  <c r="H18" i="22"/>
  <c r="G18" i="22"/>
  <c r="F18" i="22"/>
  <c r="E18" i="22"/>
  <c r="D18" i="22"/>
  <c r="C18" i="22"/>
  <c r="K12" i="22"/>
  <c r="J12" i="22"/>
  <c r="I12" i="22"/>
  <c r="H12" i="22"/>
  <c r="G12" i="22"/>
  <c r="F12" i="22"/>
  <c r="E12" i="22"/>
  <c r="D12" i="22"/>
  <c r="C12" i="22"/>
  <c r="K5" i="22"/>
  <c r="J5" i="22"/>
  <c r="I5" i="22"/>
  <c r="H5" i="22"/>
  <c r="G5" i="22"/>
  <c r="F5" i="22"/>
  <c r="E5" i="22"/>
  <c r="D5" i="22"/>
  <c r="C5" i="22"/>
  <c r="J35" i="22" l="1"/>
  <c r="D35" i="22"/>
  <c r="G35" i="22"/>
  <c r="F11" i="22"/>
  <c r="F33" i="22" s="1"/>
  <c r="H35" i="22"/>
  <c r="I35" i="22"/>
  <c r="H11" i="22"/>
  <c r="H33" i="22" s="1"/>
  <c r="C35" i="22"/>
  <c r="K35" i="22"/>
  <c r="I11" i="22"/>
  <c r="I33" i="22" s="1"/>
  <c r="J11" i="22"/>
  <c r="J33" i="22" s="1"/>
  <c r="E11" i="22"/>
  <c r="E33" i="22" s="1"/>
  <c r="E35" i="22"/>
  <c r="G11" i="22"/>
  <c r="G33" i="22" s="1"/>
  <c r="D11" i="22"/>
  <c r="D33" i="22" s="1"/>
  <c r="C11" i="22"/>
  <c r="C33" i="22" s="1"/>
  <c r="K11" i="22"/>
  <c r="K33" i="22" s="1"/>
  <c r="F35" i="22"/>
  <c r="L18" i="22" l="1"/>
  <c r="L22" i="22"/>
  <c r="L12" i="22" l="1"/>
  <c r="L11" i="22" l="1"/>
  <c r="L40" i="22" l="1"/>
  <c r="L36" i="22"/>
  <c r="L30" i="22"/>
  <c r="L27" i="22"/>
  <c r="L5" i="22"/>
  <c r="L35" i="22" l="1"/>
  <c r="L33" i="22" l="1"/>
  <c r="P30" i="12" l="1"/>
  <c r="Q26" i="12" l="1"/>
  <c r="R26" i="12"/>
  <c r="S26" i="12"/>
  <c r="T26" i="12"/>
  <c r="U26" i="12"/>
  <c r="V26" i="12"/>
  <c r="W26" i="12"/>
  <c r="X26" i="12"/>
  <c r="Y26" i="12"/>
  <c r="P26" i="12"/>
  <c r="Y27" i="12"/>
  <c r="X27" i="12"/>
  <c r="W27" i="12"/>
  <c r="V27" i="12"/>
  <c r="U27" i="12"/>
  <c r="T27" i="12"/>
  <c r="S27" i="12"/>
  <c r="R27" i="12"/>
  <c r="Q27" i="12"/>
  <c r="P27" i="12"/>
  <c r="O27" i="12"/>
  <c r="O26" i="12"/>
  <c r="Y45" i="12"/>
  <c r="T45" i="12" l="1"/>
  <c r="T46" i="12"/>
  <c r="D4" i="12"/>
  <c r="E4" i="12"/>
  <c r="F4" i="12"/>
  <c r="G4" i="12"/>
  <c r="H4" i="12"/>
  <c r="I4" i="12"/>
  <c r="J4" i="12"/>
  <c r="K4" i="12"/>
  <c r="L4" i="12"/>
  <c r="C4" i="12"/>
  <c r="Y48" i="12" l="1"/>
  <c r="X48" i="12"/>
  <c r="W48" i="12"/>
  <c r="V48" i="12"/>
  <c r="U48" i="12"/>
  <c r="T48" i="12"/>
  <c r="S48" i="12"/>
  <c r="R48" i="12"/>
  <c r="Q48" i="12"/>
  <c r="P48" i="12"/>
  <c r="Y47" i="12"/>
  <c r="X47" i="12"/>
  <c r="W47" i="12"/>
  <c r="V47" i="12"/>
  <c r="U47" i="12"/>
  <c r="T47" i="12"/>
  <c r="S47" i="12"/>
  <c r="R47" i="12"/>
  <c r="Q47" i="12"/>
  <c r="P47" i="12"/>
  <c r="Y46" i="12"/>
  <c r="X46" i="12"/>
  <c r="W46" i="12"/>
  <c r="V46" i="12"/>
  <c r="U46" i="12"/>
  <c r="S46" i="12"/>
  <c r="R46" i="12"/>
  <c r="Q46" i="12"/>
  <c r="P46" i="12"/>
  <c r="X45" i="12"/>
  <c r="W45" i="12"/>
  <c r="V45" i="12"/>
  <c r="U45" i="12"/>
  <c r="S45" i="12"/>
  <c r="R45" i="12"/>
  <c r="Q45" i="12"/>
  <c r="P45" i="12"/>
  <c r="Y44" i="12"/>
  <c r="X44" i="12"/>
  <c r="W44" i="12"/>
  <c r="V44" i="12"/>
  <c r="U44" i="12"/>
  <c r="T44" i="12"/>
  <c r="S44" i="12"/>
  <c r="R44" i="12"/>
  <c r="Q44" i="12"/>
  <c r="P44" i="12"/>
  <c r="Y31" i="12"/>
  <c r="X31" i="12"/>
  <c r="W31" i="12"/>
  <c r="V31" i="12"/>
  <c r="U31" i="12"/>
  <c r="T31" i="12"/>
  <c r="S31" i="12"/>
  <c r="R31" i="12"/>
  <c r="Q31" i="12"/>
  <c r="P31" i="12"/>
  <c r="O31" i="12"/>
  <c r="Y30" i="12"/>
  <c r="X30" i="12"/>
  <c r="W30" i="12"/>
  <c r="V30" i="12"/>
  <c r="U30" i="12"/>
  <c r="T30" i="12"/>
  <c r="S30" i="12"/>
  <c r="R30" i="12"/>
  <c r="Q30" i="12"/>
  <c r="O30" i="12"/>
  <c r="Y18" i="12"/>
  <c r="Y49" i="12" s="1"/>
  <c r="X18" i="12"/>
  <c r="X49" i="12" s="1"/>
  <c r="W18" i="12"/>
  <c r="W49" i="12" s="1"/>
  <c r="V18" i="12"/>
  <c r="V49" i="12" s="1"/>
  <c r="U18" i="12"/>
  <c r="T18" i="12"/>
  <c r="T49" i="12" s="1"/>
  <c r="S18" i="12"/>
  <c r="S49" i="12" s="1"/>
  <c r="R18" i="12"/>
  <c r="R49" i="12" s="1"/>
  <c r="Q18" i="12"/>
  <c r="Q49" i="12" s="1"/>
  <c r="P18" i="12"/>
  <c r="P49" i="12" s="1"/>
  <c r="O18" i="12"/>
  <c r="Y17" i="12"/>
  <c r="X17" i="12"/>
  <c r="W17" i="12"/>
  <c r="V17" i="12"/>
  <c r="U17" i="12"/>
  <c r="T17" i="12"/>
  <c r="S17" i="12"/>
  <c r="R17" i="12"/>
  <c r="Q17" i="12"/>
  <c r="P17" i="12"/>
  <c r="O17" i="12"/>
  <c r="U49" i="12"/>
  <c r="AC105" i="9" l="1"/>
  <c r="AB105" i="9"/>
  <c r="AA105" i="9"/>
  <c r="Z105" i="9"/>
  <c r="Y105" i="9"/>
  <c r="X105" i="9"/>
  <c r="W105" i="9"/>
  <c r="V105" i="9"/>
  <c r="U105" i="9"/>
  <c r="T105" i="9"/>
  <c r="M105" i="9"/>
  <c r="L105" i="9"/>
  <c r="K105" i="9"/>
  <c r="J105" i="9"/>
  <c r="I105" i="9"/>
  <c r="H105" i="9"/>
  <c r="G105" i="9"/>
  <c r="F105" i="9"/>
  <c r="E105" i="9"/>
  <c r="D105" i="9"/>
  <c r="C105" i="9"/>
  <c r="AC32" i="9"/>
  <c r="AB32" i="9"/>
  <c r="AA32" i="9"/>
  <c r="Z32" i="9"/>
  <c r="Y32" i="9"/>
  <c r="X32" i="9"/>
  <c r="W32" i="9"/>
  <c r="V32" i="9"/>
  <c r="U32" i="9"/>
  <c r="T32" i="9"/>
  <c r="M32" i="9"/>
  <c r="L32" i="9"/>
  <c r="K32" i="9"/>
  <c r="J32" i="9"/>
  <c r="I32" i="9"/>
  <c r="H32" i="9"/>
  <c r="G32" i="9"/>
  <c r="F32" i="9"/>
  <c r="E32" i="9"/>
  <c r="D32" i="9"/>
  <c r="C32" i="9"/>
  <c r="AC21" i="9"/>
  <c r="AB21" i="9"/>
  <c r="AA21" i="9"/>
  <c r="Z21" i="9"/>
  <c r="Y21" i="9"/>
  <c r="X21" i="9"/>
  <c r="W21" i="9"/>
  <c r="V21" i="9"/>
  <c r="U21" i="9"/>
  <c r="T21" i="9"/>
  <c r="M21" i="9"/>
  <c r="L21" i="9"/>
  <c r="K21" i="9"/>
  <c r="J21" i="9"/>
  <c r="I21" i="9"/>
  <c r="H21" i="9"/>
  <c r="G21" i="9"/>
  <c r="F21" i="9"/>
  <c r="E21" i="9"/>
  <c r="D21" i="9"/>
  <c r="C21" i="9"/>
  <c r="AC27" i="9"/>
  <c r="AB27" i="9"/>
  <c r="AA27" i="9"/>
  <c r="Z27" i="9"/>
  <c r="Y27" i="9"/>
  <c r="X27" i="9"/>
  <c r="W27" i="9"/>
  <c r="V27" i="9"/>
  <c r="U27" i="9"/>
  <c r="T27" i="9"/>
  <c r="AC26" i="9"/>
  <c r="AB26" i="9"/>
  <c r="AA26" i="9"/>
  <c r="Z26" i="9"/>
  <c r="Y26" i="9"/>
  <c r="X26" i="9"/>
  <c r="W26" i="9"/>
  <c r="V26" i="9"/>
  <c r="U26" i="9"/>
  <c r="T26" i="9"/>
  <c r="AC25" i="9"/>
  <c r="AB25" i="9"/>
  <c r="AA25" i="9"/>
  <c r="Z25" i="9"/>
  <c r="Y25" i="9"/>
  <c r="X25" i="9"/>
  <c r="W25" i="9"/>
  <c r="V25" i="9"/>
  <c r="U25" i="9"/>
  <c r="T25" i="9"/>
  <c r="AC24" i="9"/>
  <c r="AB24" i="9"/>
  <c r="AA24" i="9"/>
  <c r="Z24" i="9"/>
  <c r="Y24" i="9"/>
  <c r="X24" i="9"/>
  <c r="W24" i="9"/>
  <c r="V24" i="9"/>
  <c r="U24" i="9"/>
  <c r="T24" i="9"/>
  <c r="AC23" i="9"/>
  <c r="AB23" i="9"/>
  <c r="AA23" i="9"/>
  <c r="Z23" i="9"/>
  <c r="Y23" i="9"/>
  <c r="X23" i="9"/>
  <c r="W23" i="9"/>
  <c r="V23" i="9"/>
  <c r="U23" i="9"/>
  <c r="T23" i="9"/>
  <c r="AC5" i="9"/>
  <c r="AB5" i="9"/>
  <c r="AA5" i="9"/>
  <c r="Z5" i="9"/>
  <c r="Y5" i="9"/>
  <c r="X5" i="9"/>
  <c r="W5" i="9"/>
  <c r="V5" i="9"/>
  <c r="U5" i="9"/>
  <c r="T5" i="9"/>
  <c r="V28" i="9" l="1"/>
  <c r="Z28" i="9"/>
  <c r="T28" i="9"/>
  <c r="X28" i="9"/>
  <c r="AB28" i="9"/>
  <c r="U28" i="9"/>
  <c r="Y28" i="9"/>
  <c r="AC28" i="9"/>
  <c r="W28" i="9"/>
  <c r="AA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Yows, Kristina</author>
  </authors>
  <commentList>
    <comment ref="U9" authorId="0" shapeId="0" xr:uid="{00000000-0006-0000-0B00-000001000000}">
      <text>
        <r>
          <rPr>
            <sz val="9"/>
            <color indexed="81"/>
            <rFont val="Calibri Light"/>
            <family val="2"/>
          </rPr>
          <t>483 everywhere else</t>
        </r>
      </text>
    </comment>
    <comment ref="V44" authorId="0" shapeId="0" xr:uid="{00000000-0006-0000-0B00-000002000000}">
      <text>
        <r>
          <rPr>
            <sz val="9"/>
            <color indexed="81"/>
            <rFont val="Calibri Light"/>
            <family val="2"/>
          </rPr>
          <t>12 first year residents counted as nonresident (can't identify; counted as resident in Fall Enrollment).</t>
        </r>
      </text>
    </comment>
    <comment ref="Y45" authorId="0" shapeId="0" xr:uid="{00000000-0006-0000-0B00-000003000000}">
      <text>
        <r>
          <rPr>
            <sz val="9"/>
            <color indexed="81"/>
            <rFont val="Calibri Light"/>
            <family val="2"/>
          </rPr>
          <t xml:space="preserve">Detail table counts one more adjoining state student than summary table, raw count matches detail
</t>
        </r>
      </text>
    </comment>
    <comment ref="T46" authorId="0" shapeId="0" xr:uid="{00000000-0006-0000-0B00-000004000000}">
      <text>
        <r>
          <rPr>
            <sz val="9"/>
            <color indexed="81"/>
            <rFont val="Calibri Light"/>
            <family val="2"/>
          </rPr>
          <t>Summary table counts one fewer "other state" student and one additional international student as compared to detail table.  In detail, one student not coded as international but with country code CA (Canada) instead of state code counted as international (here, counted as "other state").  One student with no state code counted as IL in detail, here as "other state."  See detail.</t>
        </r>
      </text>
    </comment>
    <comment ref="Y46" authorId="0" shapeId="0" xr:uid="{00000000-0006-0000-0B00-000005000000}">
      <text>
        <r>
          <rPr>
            <sz val="9"/>
            <color indexed="81"/>
            <rFont val="Calibri Light"/>
            <family val="2"/>
          </rPr>
          <t xml:space="preserve">Detail table counts two fewer "other state" students than summary table (+1 adjoining, +1 international); raw data matches summary except +1 adjoining, -1 other (null state/country code)
</t>
        </r>
      </text>
    </comment>
    <comment ref="T48" authorId="0" shapeId="0" xr:uid="{00000000-0006-0000-0B00-000006000000}">
      <text>
        <r>
          <rPr>
            <sz val="9"/>
            <color indexed="81"/>
            <rFont val="Calibri Light"/>
            <family val="2"/>
          </rPr>
          <t>Summary table counts one more international student than reported by ethnicity (389 vs 388); detail table matches 388</t>
        </r>
      </text>
    </comment>
    <comment ref="V48" authorId="0" shapeId="0" xr:uid="{00000000-0006-0000-0B00-000007000000}">
      <text>
        <r>
          <rPr>
            <sz val="9"/>
            <color indexed="81"/>
            <rFont val="Calibri Light"/>
            <family val="2"/>
          </rPr>
          <t xml:space="preserve">Summary table counts one more international than detail table (399 vs 398); raw count matches summary
</t>
        </r>
      </text>
    </comment>
    <comment ref="W48" authorId="0" shapeId="0" xr:uid="{00000000-0006-0000-0B00-000008000000}">
      <text>
        <r>
          <rPr>
            <sz val="9"/>
            <color indexed="81"/>
            <rFont val="Calibri Light"/>
            <family val="2"/>
          </rPr>
          <t xml:space="preserve">Summary table counts 6 more international students than reported by ethnicity? (detail table counts 5 more)
</t>
        </r>
      </text>
    </comment>
  </commentList>
</comments>
</file>

<file path=xl/sharedStrings.xml><?xml version="1.0" encoding="utf-8"?>
<sst xmlns="http://schemas.openxmlformats.org/spreadsheetml/2006/main" count="239" uniqueCount="158">
  <si>
    <t>Other</t>
  </si>
  <si>
    <t>Total</t>
  </si>
  <si>
    <t>Iowa</t>
  </si>
  <si>
    <t>Adjoining</t>
  </si>
  <si>
    <t>Territories</t>
  </si>
  <si>
    <t>Foreign</t>
  </si>
  <si>
    <t>China</t>
  </si>
  <si>
    <t>Congo</t>
  </si>
  <si>
    <t>Hong Kong</t>
  </si>
  <si>
    <t>India</t>
  </si>
  <si>
    <t>Iran</t>
  </si>
  <si>
    <t>Malaysia</t>
  </si>
  <si>
    <t>Peru</t>
  </si>
  <si>
    <t>Saudi Arabia</t>
  </si>
  <si>
    <t>South Korea</t>
  </si>
  <si>
    <t>Sweden</t>
  </si>
  <si>
    <t>Taiwan</t>
  </si>
  <si>
    <t>United Kingdom</t>
  </si>
  <si>
    <t>Canada</t>
  </si>
  <si>
    <t>Ethnic international</t>
  </si>
  <si>
    <t>Bangladesh</t>
  </si>
  <si>
    <t>Brazil</t>
  </si>
  <si>
    <t>Cyprus</t>
  </si>
  <si>
    <t>France</t>
  </si>
  <si>
    <t>Georgia</t>
  </si>
  <si>
    <t>Germany</t>
  </si>
  <si>
    <t>Hungary</t>
  </si>
  <si>
    <t>Italy</t>
  </si>
  <si>
    <t>Japan</t>
  </si>
  <si>
    <t>Mexico</t>
  </si>
  <si>
    <t>Libya</t>
  </si>
  <si>
    <t>Nigeria</t>
  </si>
  <si>
    <t>Pakistan</t>
  </si>
  <si>
    <t>Singapore</t>
  </si>
  <si>
    <t>Sudan</t>
  </si>
  <si>
    <t>Uganda</t>
  </si>
  <si>
    <t>United Arab Emirates</t>
  </si>
  <si>
    <t>Austria</t>
  </si>
  <si>
    <t>Bahrain</t>
  </si>
  <si>
    <t>Belgium</t>
  </si>
  <si>
    <t>Bolivia</t>
  </si>
  <si>
    <t>Egypt</t>
  </si>
  <si>
    <t>Indonesia</t>
  </si>
  <si>
    <t>Netherlands</t>
  </si>
  <si>
    <t>Norway</t>
  </si>
  <si>
    <t>Poland</t>
  </si>
  <si>
    <t>Spain</t>
  </si>
  <si>
    <t>Syria</t>
  </si>
  <si>
    <t>Vietnam</t>
  </si>
  <si>
    <t>Argentina</t>
  </si>
  <si>
    <t>Denmark</t>
  </si>
  <si>
    <t>Kuwait</t>
  </si>
  <si>
    <t>Serbia</t>
  </si>
  <si>
    <t>New Zealand</t>
  </si>
  <si>
    <t>Sri Lanka</t>
  </si>
  <si>
    <t>Australia</t>
  </si>
  <si>
    <t>Belize</t>
  </si>
  <si>
    <t>Burma</t>
  </si>
  <si>
    <t>Kenya</t>
  </si>
  <si>
    <t>Lebanon</t>
  </si>
  <si>
    <t>Nepal</t>
  </si>
  <si>
    <t>Paraguay</t>
  </si>
  <si>
    <t>Philippines</t>
  </si>
  <si>
    <t>South Africa</t>
  </si>
  <si>
    <t>Togo</t>
  </si>
  <si>
    <t>Venezuela</t>
  </si>
  <si>
    <t>Bahamas</t>
  </si>
  <si>
    <t>Trinidad &amp; Tobago</t>
  </si>
  <si>
    <t>Rwanda</t>
  </si>
  <si>
    <t>Thailand</t>
  </si>
  <si>
    <t>Latvia</t>
  </si>
  <si>
    <t>Barbados</t>
  </si>
  <si>
    <t>Costa Rica</t>
  </si>
  <si>
    <t>Croatia</t>
  </si>
  <si>
    <t>Iceland</t>
  </si>
  <si>
    <t>Macao</t>
  </si>
  <si>
    <t>Ghana</t>
  </si>
  <si>
    <t>Jamaica</t>
  </si>
  <si>
    <t>Ukraine</t>
  </si>
  <si>
    <t>(Puerto Rico)</t>
  </si>
  <si>
    <t>AUSTRIA</t>
  </si>
  <si>
    <t>Bahamas, The</t>
  </si>
  <si>
    <t>BAHRAIN</t>
  </si>
  <si>
    <t>BRAZIL</t>
  </si>
  <si>
    <t>China, Peoples Republic of</t>
  </si>
  <si>
    <t>CYPRUS</t>
  </si>
  <si>
    <t>DENMARK</t>
  </si>
  <si>
    <t>EGYPT</t>
  </si>
  <si>
    <t>GEORGIA</t>
  </si>
  <si>
    <t>HUNGARY</t>
  </si>
  <si>
    <t>LIBYA</t>
  </si>
  <si>
    <t>NORWAY</t>
  </si>
  <si>
    <t>SERBIA</t>
  </si>
  <si>
    <t>SOUTH KOREA</t>
  </si>
  <si>
    <t>SYRIA</t>
  </si>
  <si>
    <t>Trinidad and Tobago</t>
  </si>
  <si>
    <t>Vietnam, Rep. of</t>
  </si>
  <si>
    <t>Zaire</t>
  </si>
  <si>
    <t>FRANCE</t>
  </si>
  <si>
    <t>HONG KONG</t>
  </si>
  <si>
    <t>INDONESIA</t>
  </si>
  <si>
    <t>PAKISTAN</t>
  </si>
  <si>
    <t>SAUDI ARABIA</t>
  </si>
  <si>
    <t>SUDAN</t>
  </si>
  <si>
    <t xml:space="preserve">    For US: Profile has +`1 IL student and +1 Military, whouse has 2 blanks.</t>
  </si>
  <si>
    <t>In 20103 and 20133 includes some (1 and 6 respectively) who have non-US residency country and are not international by ethnic code.</t>
  </si>
  <si>
    <t xml:space="preserve">Foreign by residency = those with non-US residency country only. </t>
  </si>
  <si>
    <t>Does not include those who are international by ethnic code but have Iowa or "unknown" as residency state (relevant through 20123 only).</t>
  </si>
  <si>
    <t xml:space="preserve">Note: In 20103 summary chart has 389 foreign 4168 US; detail has 388 foreign, 4169 US. </t>
  </si>
  <si>
    <t>NOTE: 20123 listing by country in Profile is not totaled correctly, use sum of men + women to match</t>
  </si>
  <si>
    <t>In 20153 does NOT include 1 who has non-US residency country and is not international by ethnic code (in summary, is included in detail)</t>
  </si>
  <si>
    <t>(Virgin Islands)</t>
  </si>
  <si>
    <t>States Adjoining Iowa</t>
  </si>
  <si>
    <t>Other States</t>
  </si>
  <si>
    <t>U.S. Territories</t>
  </si>
  <si>
    <t>ALL STUDENTS</t>
  </si>
  <si>
    <t>x</t>
  </si>
  <si>
    <t>Undergraduate</t>
  </si>
  <si>
    <t>New Transfer Students</t>
  </si>
  <si>
    <t>Graduate</t>
  </si>
  <si>
    <t>New Off-Campus Students</t>
  </si>
  <si>
    <t>Professional</t>
  </si>
  <si>
    <t>Fall Semester Student Headcount Enrollment by Geographic Origin - New First-Year Students</t>
  </si>
  <si>
    <t>As Reported in Profile</t>
  </si>
  <si>
    <t>Resident</t>
  </si>
  <si>
    <t>Nonresident</t>
  </si>
  <si>
    <t>Ethnic internat'l</t>
  </si>
  <si>
    <t>(Nonresident total)</t>
  </si>
  <si>
    <t>Diff from resident as reported</t>
  </si>
  <si>
    <t>Diff from ethnic as reported</t>
  </si>
  <si>
    <t>International by ethnic code, nonresident by residency status, but resident state = IA</t>
  </si>
  <si>
    <t>Source: MAUI/Registrar's data warehouse (see Note 1)</t>
  </si>
  <si>
    <t>New First-Year</t>
  </si>
  <si>
    <t xml:space="preserve">Query of raw data (as at left, with choice to match ethnic rather than resident) - difference from reported </t>
  </si>
  <si>
    <t xml:space="preserve">International by ethnic code, resident by residency code </t>
  </si>
  <si>
    <t xml:space="preserve">Resident by residency code, but residency state &lt;&gt; IA (and not international by ethnic code) </t>
  </si>
  <si>
    <t xml:space="preserve">Nonresident by residency code but resident state = IA (and not international by ethnic code) </t>
  </si>
  <si>
    <t>By State/Country of Residence (FROM DETAIL)</t>
  </si>
  <si>
    <t>By State/Country of Residence (SUMMARY)</t>
  </si>
  <si>
    <t>Fall Semester Headcount - New Students</t>
  </si>
  <si>
    <t>Freshmen</t>
  </si>
  <si>
    <t>Sophomores</t>
  </si>
  <si>
    <t>Juniors</t>
  </si>
  <si>
    <t>Unclassified</t>
  </si>
  <si>
    <t>Seniors</t>
  </si>
  <si>
    <t>Master's</t>
  </si>
  <si>
    <t>Doctoral</t>
  </si>
  <si>
    <t>DDS</t>
  </si>
  <si>
    <t xml:space="preserve">JD </t>
  </si>
  <si>
    <t xml:space="preserve">MD </t>
  </si>
  <si>
    <t>PHR</t>
  </si>
  <si>
    <t>New First-Year Undergraduate Students</t>
  </si>
  <si>
    <t>New Nondegree Students</t>
  </si>
  <si>
    <t>UI Degree Transfer Students</t>
  </si>
  <si>
    <t>UI Nondegree Transfer Graduate Students</t>
  </si>
  <si>
    <t>Total New to UI</t>
  </si>
  <si>
    <t>New Student Type</t>
  </si>
  <si>
    <t>See Note 4 regarding the removal from the counts, in all years, of students who withdrew between the first day of the session and the official census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</si>
</sst>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1"/>
      <color theme="1"/>
      <name val="Arial"/>
      <family val="2"/>
      <scheme val="minor"/>
    </font>
    <font>
      <sz val="10"/>
      <color theme="1"/>
      <name val="Arial"/>
      <family val="2"/>
      <scheme val="minor"/>
    </font>
    <font>
      <sz val="11"/>
      <color theme="1"/>
      <name val="Arial"/>
      <family val="2"/>
      <scheme val="minor"/>
    </font>
    <font>
      <sz val="10"/>
      <name val="Arial"/>
      <family val="2"/>
      <scheme val="minor"/>
    </font>
    <font>
      <b/>
      <sz val="8"/>
      <name val="Arial"/>
      <family val="2"/>
      <scheme val="minor"/>
    </font>
    <font>
      <sz val="8"/>
      <name val="Arial"/>
      <family val="2"/>
      <scheme val="minor"/>
    </font>
    <font>
      <sz val="8"/>
      <name val="Arial"/>
      <family val="2"/>
    </font>
    <font>
      <b/>
      <sz val="10"/>
      <color theme="1"/>
      <name val="Arial"/>
      <family val="2"/>
      <scheme val="minor"/>
    </font>
    <font>
      <sz val="9"/>
      <color indexed="81"/>
      <name val="Calibri Light"/>
      <family val="2"/>
    </font>
    <font>
      <sz val="8"/>
      <color theme="1"/>
      <name val="Arial"/>
      <family val="2"/>
      <scheme val="minor"/>
    </font>
    <font>
      <i/>
      <sz val="8"/>
      <color theme="1"/>
      <name val="Arial"/>
      <family val="2"/>
      <scheme val="minor"/>
    </font>
    <font>
      <b/>
      <sz val="8"/>
      <color theme="1"/>
      <name val="Arial"/>
      <family val="2"/>
      <scheme val="minor"/>
    </font>
    <font>
      <b/>
      <sz val="8"/>
      <color rgb="FFFF0000"/>
      <name val="Arial"/>
      <family val="2"/>
      <scheme val="minor"/>
    </font>
    <font>
      <b/>
      <sz val="11"/>
      <name val="Arial"/>
      <family val="2"/>
    </font>
    <font>
      <sz val="11"/>
      <name val="Arial"/>
      <family val="2"/>
    </font>
    <font>
      <b/>
      <sz val="8"/>
      <name val="Arial"/>
      <family val="2"/>
    </font>
    <font>
      <b/>
      <sz val="8"/>
      <name val="Arial"/>
      <family val="1"/>
      <scheme val="minor"/>
    </font>
    <font>
      <sz val="9"/>
      <color rgb="FF000000"/>
      <name val="Calibri"/>
      <family val="2"/>
    </font>
    <font>
      <i/>
      <sz val="10"/>
      <color theme="1"/>
      <name val="Arial"/>
      <family val="2"/>
      <scheme val="minor"/>
    </font>
    <font>
      <b/>
      <sz val="8"/>
      <color theme="1" tint="0.34998626667073579"/>
      <name val="Arial"/>
      <family val="2"/>
      <scheme val="minor"/>
    </font>
    <font>
      <sz val="8"/>
      <color theme="1" tint="0.34998626667073579"/>
      <name val="Arial"/>
      <family val="2"/>
      <scheme val="minor"/>
    </font>
    <font>
      <i/>
      <sz val="8"/>
      <color theme="1" tint="0.34998626667073579"/>
      <name val="Arial"/>
      <family val="2"/>
      <scheme val="minor"/>
    </font>
    <font>
      <sz val="10"/>
      <color theme="1" tint="0.34998626667073579"/>
      <name val="Arial"/>
      <family val="2"/>
      <scheme val="minor"/>
    </font>
    <font>
      <b/>
      <sz val="11"/>
      <name val="Arial"/>
      <family val="2"/>
      <scheme val="major"/>
    </font>
  </fonts>
  <fills count="4">
    <fill>
      <patternFill patternType="none"/>
    </fill>
    <fill>
      <patternFill patternType="gray125"/>
    </fill>
    <fill>
      <patternFill patternType="lightHorizontal">
        <fgColor theme="0" tint="-0.34998626667073579"/>
        <bgColor indexed="65"/>
      </patternFill>
    </fill>
    <fill>
      <patternFill patternType="solid">
        <fgColor theme="8" tint="0.39994506668294322"/>
        <bgColor indexed="64"/>
      </patternFill>
    </fill>
  </fills>
  <borders count="6">
    <border>
      <left/>
      <right/>
      <top/>
      <bottom/>
      <diagonal/>
    </border>
    <border>
      <left/>
      <right/>
      <top/>
      <bottom style="thin">
        <color indexed="64"/>
      </bottom>
      <diagonal/>
    </border>
    <border>
      <left/>
      <right/>
      <top/>
      <bottom style="thin">
        <color theme="0" tint="-0.34998626667073579"/>
      </bottom>
      <diagonal/>
    </border>
    <border>
      <left/>
      <right/>
      <top style="thin">
        <color indexed="64"/>
      </top>
      <bottom style="thin">
        <color indexed="64"/>
      </bottom>
      <diagonal/>
    </border>
    <border>
      <left/>
      <right/>
      <top style="thin">
        <color theme="0" tint="-0.34998626667073579"/>
      </top>
      <bottom style="thin">
        <color theme="0" tint="-0.34998626667073579"/>
      </bottom>
      <diagonal/>
    </border>
    <border>
      <left/>
      <right/>
      <top/>
      <bottom style="hair">
        <color theme="0" tint="-0.34998626667073579"/>
      </bottom>
      <diagonal/>
    </border>
  </borders>
  <cellStyleXfs count="3">
    <xf numFmtId="0" fontId="0" fillId="0" borderId="0"/>
    <xf numFmtId="43" fontId="2" fillId="0" borderId="0" applyFont="0" applyFill="0" applyBorder="0" applyAlignment="0" applyProtection="0"/>
    <xf numFmtId="0" fontId="1" fillId="0" borderId="0"/>
  </cellStyleXfs>
  <cellXfs count="73">
    <xf numFmtId="0" fontId="0" fillId="0" borderId="0" xfId="0"/>
    <xf numFmtId="0" fontId="1" fillId="0" borderId="0" xfId="0" applyFont="1"/>
    <xf numFmtId="0" fontId="3" fillId="0" borderId="0" xfId="0" applyFont="1"/>
    <xf numFmtId="0" fontId="4" fillId="0" borderId="1" xfId="0" applyFont="1" applyBorder="1"/>
    <xf numFmtId="0" fontId="5" fillId="0" borderId="1" xfId="0" applyFont="1" applyBorder="1"/>
    <xf numFmtId="0" fontId="4" fillId="0" borderId="1" xfId="0" applyFont="1" applyBorder="1" applyAlignment="1">
      <alignment horizontal="right"/>
    </xf>
    <xf numFmtId="0" fontId="5" fillId="0" borderId="0" xfId="0" applyFont="1"/>
    <xf numFmtId="3" fontId="5" fillId="0" borderId="0" xfId="0" applyNumberFormat="1" applyFont="1"/>
    <xf numFmtId="3" fontId="5" fillId="0" borderId="0" xfId="1" applyNumberFormat="1" applyFont="1" applyFill="1" applyBorder="1"/>
    <xf numFmtId="3" fontId="4" fillId="0" borderId="0" xfId="1" applyNumberFormat="1" applyFont="1" applyFill="1" applyBorder="1"/>
    <xf numFmtId="3" fontId="5" fillId="0" borderId="2" xfId="1" applyNumberFormat="1" applyFont="1" applyFill="1" applyBorder="1"/>
    <xf numFmtId="3" fontId="4" fillId="0" borderId="0" xfId="0" applyNumberFormat="1" applyFont="1"/>
    <xf numFmtId="0" fontId="7" fillId="0" borderId="0" xfId="0" applyFont="1"/>
    <xf numFmtId="0" fontId="4" fillId="0" borderId="2" xfId="0" applyFont="1" applyBorder="1"/>
    <xf numFmtId="0" fontId="9" fillId="0" borderId="0" xfId="0" applyFont="1"/>
    <xf numFmtId="0" fontId="11" fillId="0" borderId="0" xfId="0" applyFont="1"/>
    <xf numFmtId="0" fontId="12" fillId="0" borderId="0" xfId="0" applyFont="1"/>
    <xf numFmtId="0" fontId="13" fillId="0" borderId="0" xfId="0" applyFont="1" applyAlignment="1">
      <alignment horizontal="center" vertical="center" wrapText="1"/>
    </xf>
    <xf numFmtId="0" fontId="14" fillId="0" borderId="0" xfId="0" applyFont="1" applyAlignment="1">
      <alignment horizontal="center"/>
    </xf>
    <xf numFmtId="0" fontId="15" fillId="0" borderId="1" xfId="0" applyFont="1" applyBorder="1"/>
    <xf numFmtId="0" fontId="16" fillId="0" borderId="1" xfId="0" applyFont="1" applyBorder="1"/>
    <xf numFmtId="0" fontId="15" fillId="0" borderId="0" xfId="0" applyFont="1"/>
    <xf numFmtId="0" fontId="11" fillId="0" borderId="0" xfId="0" applyFont="1" applyAlignment="1">
      <alignment horizontal="left"/>
    </xf>
    <xf numFmtId="0" fontId="17" fillId="0" borderId="0" xfId="0" applyFont="1" applyAlignment="1">
      <alignment horizontal="center" vertical="center"/>
    </xf>
    <xf numFmtId="3" fontId="0" fillId="0" borderId="0" xfId="0" applyNumberFormat="1"/>
    <xf numFmtId="3" fontId="6" fillId="0" borderId="0" xfId="1" applyNumberFormat="1" applyFont="1" applyBorder="1" applyAlignment="1">
      <alignment horizontal="right"/>
    </xf>
    <xf numFmtId="0" fontId="11" fillId="0" borderId="0" xfId="0" applyFont="1" applyAlignment="1">
      <alignment horizontal="right"/>
    </xf>
    <xf numFmtId="3" fontId="9" fillId="0" borderId="0" xfId="0" applyNumberFormat="1" applyFont="1"/>
    <xf numFmtId="0" fontId="9" fillId="0" borderId="1" xfId="0" applyFont="1" applyBorder="1" applyAlignment="1">
      <alignment horizontal="right"/>
    </xf>
    <xf numFmtId="0" fontId="9" fillId="0" borderId="0" xfId="0" applyFont="1" applyAlignment="1">
      <alignment horizontal="right"/>
    </xf>
    <xf numFmtId="3" fontId="9" fillId="2" borderId="0" xfId="0" applyNumberFormat="1" applyFont="1" applyFill="1"/>
    <xf numFmtId="3" fontId="1" fillId="0" borderId="0" xfId="0" applyNumberFormat="1" applyFont="1"/>
    <xf numFmtId="0" fontId="10" fillId="0" borderId="0" xfId="0" applyFont="1"/>
    <xf numFmtId="0" fontId="18" fillId="0" borderId="0" xfId="0" applyFont="1"/>
    <xf numFmtId="0" fontId="6" fillId="0" borderId="0" xfId="0" applyFont="1"/>
    <xf numFmtId="3" fontId="15" fillId="0" borderId="0" xfId="1" applyNumberFormat="1" applyFont="1" applyBorder="1" applyAlignment="1">
      <alignment horizontal="right"/>
    </xf>
    <xf numFmtId="3" fontId="6" fillId="0" borderId="1" xfId="1" applyNumberFormat="1" applyFont="1" applyBorder="1" applyAlignment="1">
      <alignment horizontal="right"/>
    </xf>
    <xf numFmtId="3" fontId="3" fillId="0" borderId="0" xfId="0" applyNumberFormat="1" applyFont="1"/>
    <xf numFmtId="3" fontId="9" fillId="0" borderId="1" xfId="0" applyNumberFormat="1" applyFont="1" applyBorder="1"/>
    <xf numFmtId="0" fontId="10" fillId="0" borderId="3" xfId="0" applyFont="1" applyBorder="1" applyAlignment="1">
      <alignment horizontal="right"/>
    </xf>
    <xf numFmtId="3" fontId="11" fillId="0" borderId="0" xfId="0" applyNumberFormat="1" applyFont="1"/>
    <xf numFmtId="3" fontId="9" fillId="3" borderId="1" xfId="0" applyNumberFormat="1" applyFont="1" applyFill="1" applyBorder="1"/>
    <xf numFmtId="3" fontId="9" fillId="3" borderId="0" xfId="0" applyNumberFormat="1" applyFont="1" applyFill="1"/>
    <xf numFmtId="0" fontId="19" fillId="0" borderId="0" xfId="0" applyFont="1"/>
    <xf numFmtId="3" fontId="20" fillId="0" borderId="0" xfId="0" applyNumberFormat="1" applyFont="1"/>
    <xf numFmtId="0" fontId="20" fillId="0" borderId="1" xfId="0" applyFont="1" applyBorder="1" applyAlignment="1">
      <alignment horizontal="right"/>
    </xf>
    <xf numFmtId="3" fontId="20" fillId="3" borderId="1" xfId="0" applyNumberFormat="1" applyFont="1" applyFill="1" applyBorder="1"/>
    <xf numFmtId="0" fontId="20" fillId="0" borderId="0" xfId="0" applyFont="1" applyAlignment="1">
      <alignment horizontal="right"/>
    </xf>
    <xf numFmtId="3" fontId="20" fillId="0" borderId="1" xfId="0" applyNumberFormat="1" applyFont="1" applyBorder="1"/>
    <xf numFmtId="0" fontId="21" fillId="0" borderId="3" xfId="0" applyFont="1" applyBorder="1" applyAlignment="1">
      <alignment horizontal="right"/>
    </xf>
    <xf numFmtId="0" fontId="22" fillId="0" borderId="0" xfId="0" applyFont="1"/>
    <xf numFmtId="3" fontId="19" fillId="0" borderId="0" xfId="0" applyNumberFormat="1" applyFont="1"/>
    <xf numFmtId="0" fontId="4" fillId="0" borderId="0" xfId="0" applyFont="1" applyAlignment="1">
      <alignment horizontal="centerContinuous" wrapText="1"/>
    </xf>
    <xf numFmtId="0" fontId="5" fillId="0" borderId="0" xfId="0" applyFont="1" applyAlignment="1">
      <alignment horizontal="centerContinuous" wrapText="1"/>
    </xf>
    <xf numFmtId="0" fontId="4" fillId="0" borderId="4" xfId="0" applyFont="1" applyBorder="1"/>
    <xf numFmtId="3" fontId="4" fillId="0" borderId="4" xfId="1" applyNumberFormat="1" applyFont="1" applyFill="1" applyBorder="1"/>
    <xf numFmtId="0" fontId="11" fillId="0" borderId="1" xfId="0" applyFont="1" applyBorder="1"/>
    <xf numFmtId="0" fontId="23" fillId="0" borderId="0" xfId="0" applyFont="1" applyAlignment="1">
      <alignment horizontal="centerContinuous" wrapText="1"/>
    </xf>
    <xf numFmtId="0" fontId="4" fillId="0" borderId="1" xfId="0" applyFont="1" applyBorder="1" applyAlignment="1">
      <alignment horizontal="center" wrapText="1"/>
    </xf>
    <xf numFmtId="0" fontId="4" fillId="0" borderId="0" xfId="0" applyFont="1" applyAlignment="1">
      <alignment horizontal="left" indent="1"/>
    </xf>
    <xf numFmtId="0" fontId="5" fillId="0" borderId="0" xfId="0" applyFont="1" applyAlignment="1">
      <alignment horizontal="left" indent="2"/>
    </xf>
    <xf numFmtId="0" fontId="9" fillId="0" borderId="0" xfId="0" applyFont="1" applyAlignment="1">
      <alignment horizontal="left" indent="2"/>
    </xf>
    <xf numFmtId="0" fontId="9" fillId="0" borderId="2" xfId="0" applyFont="1" applyBorder="1" applyAlignment="1">
      <alignment horizontal="left" indent="2"/>
    </xf>
    <xf numFmtId="3" fontId="5" fillId="0" borderId="0" xfId="1" applyNumberFormat="1" applyFont="1" applyFill="1" applyBorder="1" applyAlignment="1">
      <alignment horizontal="left" indent="2"/>
    </xf>
    <xf numFmtId="0" fontId="11" fillId="0" borderId="0" xfId="0" applyFont="1" applyAlignment="1">
      <alignment horizontal="left" indent="1"/>
    </xf>
    <xf numFmtId="0" fontId="9" fillId="0" borderId="5" xfId="0" applyFont="1" applyBorder="1" applyAlignment="1">
      <alignment horizontal="left" indent="2"/>
    </xf>
    <xf numFmtId="0" fontId="5" fillId="0" borderId="5" xfId="0" applyFont="1" applyBorder="1"/>
    <xf numFmtId="0" fontId="9" fillId="0" borderId="5" xfId="0" applyFont="1" applyBorder="1"/>
    <xf numFmtId="3" fontId="4" fillId="0" borderId="2" xfId="1" applyNumberFormat="1" applyFont="1" applyFill="1" applyBorder="1"/>
    <xf numFmtId="0" fontId="4" fillId="0" borderId="0" xfId="0" applyFont="1"/>
    <xf numFmtId="3" fontId="4" fillId="0" borderId="4" xfId="0" applyNumberFormat="1" applyFont="1" applyBorder="1"/>
    <xf numFmtId="0" fontId="13" fillId="0" borderId="0" xfId="0" applyFont="1" applyAlignment="1">
      <alignment horizontal="center" vertical="center" wrapText="1"/>
    </xf>
    <xf numFmtId="0" fontId="14" fillId="0" borderId="0" xfId="0" applyFont="1" applyAlignment="1">
      <alignment horizontal="center"/>
    </xf>
  </cellXfs>
  <cellStyles count="3">
    <cellStyle name="Comma" xfId="1" builtinId="3"/>
    <cellStyle name="Normal" xfId="0" builtinId="0"/>
    <cellStyle name="Normal 3" xfId="2" xr:uid="{00000000-0005-0000-0000-000002000000}"/>
  </cellStyles>
  <dxfs count="6">
    <dxf>
      <fill>
        <patternFill>
          <bgColor theme="9"/>
        </patternFill>
      </fill>
    </dxf>
    <dxf>
      <fill>
        <patternFill>
          <bgColor theme="8"/>
        </patternFill>
      </fill>
    </dxf>
    <dxf>
      <fill>
        <patternFill>
          <bgColor theme="9"/>
        </patternFill>
      </fill>
    </dxf>
    <dxf>
      <fill>
        <patternFill>
          <bgColor theme="9"/>
        </patternFill>
      </fill>
    </dxf>
    <dxf>
      <fill>
        <patternFill>
          <bgColor theme="8" tint="-0.24994659260841701"/>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tiff"/></Relationships>
</file>

<file path=xl/theme/theme1.xml><?xml version="1.0" encoding="utf-8"?>
<a:theme xmlns:a="http://schemas.openxmlformats.org/drawingml/2006/main" name="Office Theme">
  <a:themeElements>
    <a:clrScheme name="Data Digest 2">
      <a:dk1>
        <a:sysClr val="windowText" lastClr="000000"/>
      </a:dk1>
      <a:lt1>
        <a:sysClr val="window" lastClr="FFFFFF"/>
      </a:lt1>
      <a:dk2>
        <a:srgbClr val="1F497D"/>
      </a:dk2>
      <a:lt2>
        <a:srgbClr val="EEECE1"/>
      </a:lt2>
      <a:accent1>
        <a:srgbClr val="FFCD00"/>
      </a:accent1>
      <a:accent2>
        <a:srgbClr val="000000"/>
      </a:accent2>
      <a:accent3>
        <a:srgbClr val="63666A"/>
      </a:accent3>
      <a:accent4>
        <a:srgbClr val="00558C"/>
      </a:accent4>
      <a:accent5>
        <a:srgbClr val="00664F"/>
      </a:accent5>
      <a:accent6>
        <a:srgbClr val="BD472A"/>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6"/>
  <sheetViews>
    <sheetView tabSelected="1" zoomScaleNormal="100" workbookViewId="0">
      <pane ySplit="3" topLeftCell="A4" activePane="bottomLeft" state="frozen"/>
      <selection pane="bottomLeft" activeCell="R21" sqref="R21"/>
    </sheetView>
  </sheetViews>
  <sheetFormatPr defaultColWidth="9" defaultRowHeight="10" x14ac:dyDescent="0.2"/>
  <cols>
    <col min="1" max="1" width="4.08203125" style="14" customWidth="1"/>
    <col min="2" max="2" width="28.4140625" style="14" customWidth="1"/>
    <col min="3" max="12" width="7.58203125" style="14" customWidth="1"/>
    <col min="13" max="16384" width="9" style="14"/>
  </cols>
  <sheetData>
    <row r="1" spans="2:12" ht="14" x14ac:dyDescent="0.3">
      <c r="B1" s="57" t="s">
        <v>139</v>
      </c>
      <c r="C1" s="53"/>
      <c r="D1" s="53"/>
      <c r="E1" s="53"/>
      <c r="F1" s="53"/>
      <c r="G1" s="53"/>
      <c r="H1" s="53"/>
      <c r="I1" s="53"/>
      <c r="J1" s="53"/>
      <c r="K1" s="53"/>
      <c r="L1" s="53"/>
    </row>
    <row r="2" spans="2:12" ht="6" customHeight="1" x14ac:dyDescent="0.25">
      <c r="B2" s="52"/>
      <c r="C2" s="53"/>
      <c r="D2" s="53"/>
      <c r="E2" s="53"/>
      <c r="F2" s="53"/>
      <c r="G2" s="53"/>
      <c r="H2" s="53"/>
      <c r="I2" s="53"/>
      <c r="J2" s="53"/>
      <c r="K2" s="53"/>
      <c r="L2" s="53"/>
    </row>
    <row r="3" spans="2:12" ht="10.5" x14ac:dyDescent="0.25">
      <c r="B3" s="58" t="s">
        <v>156</v>
      </c>
      <c r="C3" s="5">
        <v>2016</v>
      </c>
      <c r="D3" s="5">
        <v>2017</v>
      </c>
      <c r="E3" s="5">
        <v>2018</v>
      </c>
      <c r="F3" s="5">
        <v>2019</v>
      </c>
      <c r="G3" s="5">
        <v>2020</v>
      </c>
      <c r="H3" s="5">
        <v>2021</v>
      </c>
      <c r="I3" s="5">
        <v>2022</v>
      </c>
      <c r="J3" s="5">
        <v>2023</v>
      </c>
      <c r="K3" s="5">
        <v>2024</v>
      </c>
      <c r="L3" s="5">
        <v>2025</v>
      </c>
    </row>
    <row r="4" spans="2:12" ht="7.5" customHeight="1" x14ac:dyDescent="0.25">
      <c r="B4" s="6"/>
      <c r="C4" s="9"/>
      <c r="D4" s="9"/>
      <c r="E4" s="9"/>
      <c r="F4" s="9"/>
      <c r="G4" s="9"/>
      <c r="H4" s="9"/>
      <c r="I4" s="9"/>
      <c r="J4" s="9"/>
      <c r="K4" s="9"/>
      <c r="L4" s="9"/>
    </row>
    <row r="5" spans="2:12" ht="10.5" x14ac:dyDescent="0.25">
      <c r="B5" s="13" t="s">
        <v>151</v>
      </c>
      <c r="C5" s="68">
        <f t="shared" ref="C5" si="0">SUM(C6:C10)</f>
        <v>5631</v>
      </c>
      <c r="D5" s="68">
        <f t="shared" ref="D5:K5" si="1">SUM(D6:D10)</f>
        <v>5016</v>
      </c>
      <c r="E5" s="68">
        <f t="shared" si="1"/>
        <v>4789</v>
      </c>
      <c r="F5" s="68">
        <f t="shared" si="1"/>
        <v>4970</v>
      </c>
      <c r="G5" s="68">
        <f t="shared" si="1"/>
        <v>4510</v>
      </c>
      <c r="H5" s="68">
        <f t="shared" si="1"/>
        <v>4521</v>
      </c>
      <c r="I5" s="68">
        <f t="shared" si="1"/>
        <v>5178</v>
      </c>
      <c r="J5" s="68">
        <f t="shared" si="1"/>
        <v>5064</v>
      </c>
      <c r="K5" s="68">
        <f t="shared" si="1"/>
        <v>5208</v>
      </c>
      <c r="L5" s="68">
        <f t="shared" ref="L5" si="2">SUM(L6:L10)</f>
        <v>5561</v>
      </c>
    </row>
    <row r="6" spans="2:12" x14ac:dyDescent="0.2">
      <c r="B6" s="60" t="s">
        <v>140</v>
      </c>
      <c r="C6" s="14">
        <v>5288</v>
      </c>
      <c r="D6" s="14">
        <v>4555</v>
      </c>
      <c r="E6" s="14">
        <v>4389</v>
      </c>
      <c r="F6" s="14">
        <v>4527</v>
      </c>
      <c r="G6" s="14">
        <v>3993</v>
      </c>
      <c r="H6" s="14">
        <v>3974</v>
      </c>
      <c r="I6" s="14">
        <v>4793</v>
      </c>
      <c r="J6" s="14">
        <v>4469</v>
      </c>
      <c r="K6" s="14">
        <v>4576</v>
      </c>
      <c r="L6" s="14">
        <v>4739</v>
      </c>
    </row>
    <row r="7" spans="2:12" x14ac:dyDescent="0.2">
      <c r="B7" s="60" t="s">
        <v>141</v>
      </c>
      <c r="C7" s="14">
        <v>312</v>
      </c>
      <c r="D7" s="14">
        <v>417</v>
      </c>
      <c r="E7" s="14">
        <v>348</v>
      </c>
      <c r="F7" s="14">
        <v>382</v>
      </c>
      <c r="G7" s="14">
        <v>473</v>
      </c>
      <c r="H7" s="14">
        <v>485</v>
      </c>
      <c r="I7" s="14">
        <v>322</v>
      </c>
      <c r="J7" s="14">
        <v>511</v>
      </c>
      <c r="K7" s="14">
        <v>525</v>
      </c>
      <c r="L7" s="14">
        <v>685</v>
      </c>
    </row>
    <row r="8" spans="2:12" x14ac:dyDescent="0.2">
      <c r="B8" s="60" t="s">
        <v>142</v>
      </c>
      <c r="C8" s="14">
        <v>31</v>
      </c>
      <c r="D8" s="14">
        <v>44</v>
      </c>
      <c r="E8" s="14">
        <v>52</v>
      </c>
      <c r="F8" s="14">
        <v>60</v>
      </c>
      <c r="G8" s="14">
        <v>42</v>
      </c>
      <c r="H8" s="14">
        <v>62</v>
      </c>
      <c r="I8" s="14">
        <v>63</v>
      </c>
      <c r="J8" s="14">
        <v>83</v>
      </c>
      <c r="K8" s="14">
        <v>105</v>
      </c>
      <c r="L8" s="14">
        <v>130</v>
      </c>
    </row>
    <row r="9" spans="2:12" x14ac:dyDescent="0.2">
      <c r="B9" s="60" t="s">
        <v>144</v>
      </c>
      <c r="C9" s="14">
        <v>0</v>
      </c>
      <c r="D9" s="14">
        <v>0</v>
      </c>
      <c r="E9" s="14">
        <v>0</v>
      </c>
      <c r="F9" s="14">
        <v>1</v>
      </c>
      <c r="G9" s="14">
        <v>2</v>
      </c>
      <c r="H9" s="14">
        <v>0</v>
      </c>
      <c r="I9" s="14">
        <v>0</v>
      </c>
      <c r="J9" s="14">
        <v>1</v>
      </c>
      <c r="K9" s="14">
        <v>1</v>
      </c>
      <c r="L9" s="14">
        <v>5</v>
      </c>
    </row>
    <row r="10" spans="2:12" x14ac:dyDescent="0.2">
      <c r="B10" s="60" t="s">
        <v>143</v>
      </c>
      <c r="C10" s="14">
        <v>0</v>
      </c>
      <c r="D10" s="14">
        <v>0</v>
      </c>
      <c r="E10" s="14">
        <v>0</v>
      </c>
      <c r="F10" s="14">
        <v>0</v>
      </c>
      <c r="G10" s="14">
        <v>0</v>
      </c>
      <c r="H10" s="14">
        <v>0</v>
      </c>
      <c r="I10" s="14">
        <v>0</v>
      </c>
      <c r="J10" s="14">
        <v>0</v>
      </c>
      <c r="K10" s="14">
        <v>1</v>
      </c>
      <c r="L10" s="14">
        <v>2</v>
      </c>
    </row>
    <row r="11" spans="2:12" ht="10.5" x14ac:dyDescent="0.25">
      <c r="B11" s="54" t="s">
        <v>118</v>
      </c>
      <c r="C11" s="55">
        <f t="shared" ref="C11:J11" si="3">SUM(C22,C18,C12)</f>
        <v>2521</v>
      </c>
      <c r="D11" s="55">
        <f t="shared" si="3"/>
        <v>2498</v>
      </c>
      <c r="E11" s="55">
        <f t="shared" si="3"/>
        <v>2373</v>
      </c>
      <c r="F11" s="55">
        <f t="shared" si="3"/>
        <v>2325</v>
      </c>
      <c r="G11" s="55">
        <f t="shared" si="3"/>
        <v>2295</v>
      </c>
      <c r="H11" s="55">
        <f t="shared" si="3"/>
        <v>2465</v>
      </c>
      <c r="I11" s="55">
        <f t="shared" si="3"/>
        <v>2221</v>
      </c>
      <c r="J11" s="55">
        <f t="shared" si="3"/>
        <v>2335</v>
      </c>
      <c r="K11" s="55">
        <f t="shared" ref="K11" si="4">SUM(K22,K18,K12)</f>
        <v>2406</v>
      </c>
      <c r="L11" s="55">
        <f>SUM(L22,L18,L12)</f>
        <v>2362</v>
      </c>
    </row>
    <row r="12" spans="2:12" ht="10.5" x14ac:dyDescent="0.25">
      <c r="B12" s="59" t="s">
        <v>117</v>
      </c>
      <c r="C12" s="9">
        <f t="shared" ref="C12:G12" si="5">SUM(C13:C17)</f>
        <v>1255</v>
      </c>
      <c r="D12" s="9">
        <f t="shared" si="5"/>
        <v>1194</v>
      </c>
      <c r="E12" s="9">
        <f t="shared" si="5"/>
        <v>1126</v>
      </c>
      <c r="F12" s="9">
        <f t="shared" si="5"/>
        <v>1052</v>
      </c>
      <c r="G12" s="9">
        <f t="shared" si="5"/>
        <v>962</v>
      </c>
      <c r="H12" s="9">
        <f>SUM(H13:H17)</f>
        <v>1052</v>
      </c>
      <c r="I12" s="9">
        <f>SUM(I13:I17)</f>
        <v>1039</v>
      </c>
      <c r="J12" s="9">
        <f>SUM(J13:J17)</f>
        <v>1090</v>
      </c>
      <c r="K12" s="9">
        <f>SUM(K13:K17)</f>
        <v>1083</v>
      </c>
      <c r="L12" s="9">
        <f>SUM(L13:L17)</f>
        <v>1033</v>
      </c>
    </row>
    <row r="13" spans="2:12" x14ac:dyDescent="0.2">
      <c r="B13" s="63" t="s">
        <v>140</v>
      </c>
      <c r="C13" s="14">
        <v>181</v>
      </c>
      <c r="D13" s="14">
        <v>131</v>
      </c>
      <c r="E13" s="14">
        <v>157</v>
      </c>
      <c r="F13" s="14">
        <v>120</v>
      </c>
      <c r="G13" s="14">
        <v>86</v>
      </c>
      <c r="H13" s="14">
        <v>131</v>
      </c>
      <c r="I13" s="14">
        <v>129</v>
      </c>
      <c r="J13" s="14">
        <v>99</v>
      </c>
      <c r="K13" s="14">
        <v>116</v>
      </c>
      <c r="L13" s="14">
        <v>100</v>
      </c>
    </row>
    <row r="14" spans="2:12" x14ac:dyDescent="0.2">
      <c r="B14" s="63" t="s">
        <v>141</v>
      </c>
      <c r="C14" s="14">
        <v>465</v>
      </c>
      <c r="D14" s="14">
        <v>398</v>
      </c>
      <c r="E14" s="14">
        <v>395</v>
      </c>
      <c r="F14" s="14">
        <v>380</v>
      </c>
      <c r="G14" s="14">
        <v>306</v>
      </c>
      <c r="H14" s="14">
        <v>361</v>
      </c>
      <c r="I14" s="14">
        <v>397</v>
      </c>
      <c r="J14" s="14">
        <v>377</v>
      </c>
      <c r="K14" s="14">
        <v>390</v>
      </c>
      <c r="L14" s="14">
        <v>366</v>
      </c>
    </row>
    <row r="15" spans="2:12" x14ac:dyDescent="0.2">
      <c r="B15" s="63" t="s">
        <v>142</v>
      </c>
      <c r="C15" s="14">
        <v>547</v>
      </c>
      <c r="D15" s="14">
        <v>598</v>
      </c>
      <c r="E15" s="14">
        <v>498</v>
      </c>
      <c r="F15" s="14">
        <v>512</v>
      </c>
      <c r="G15" s="14">
        <v>513</v>
      </c>
      <c r="H15" s="14">
        <v>504</v>
      </c>
      <c r="I15" s="14">
        <v>469</v>
      </c>
      <c r="J15" s="14">
        <v>560</v>
      </c>
      <c r="K15" s="14">
        <v>535</v>
      </c>
      <c r="L15" s="14">
        <v>521</v>
      </c>
    </row>
    <row r="16" spans="2:12" x14ac:dyDescent="0.2">
      <c r="B16" s="61" t="s">
        <v>144</v>
      </c>
      <c r="C16" s="14">
        <v>62</v>
      </c>
      <c r="D16" s="14">
        <v>67</v>
      </c>
      <c r="E16" s="14">
        <v>76</v>
      </c>
      <c r="F16" s="14">
        <v>40</v>
      </c>
      <c r="G16" s="14">
        <v>57</v>
      </c>
      <c r="H16" s="14">
        <v>56</v>
      </c>
      <c r="I16" s="14">
        <v>44</v>
      </c>
      <c r="J16" s="14">
        <v>54</v>
      </c>
      <c r="K16" s="14">
        <v>42</v>
      </c>
      <c r="L16" s="14">
        <v>45</v>
      </c>
    </row>
    <row r="17" spans="2:12" x14ac:dyDescent="0.2">
      <c r="B17" s="65" t="s">
        <v>143</v>
      </c>
      <c r="C17" s="66">
        <v>0</v>
      </c>
      <c r="D17" s="66">
        <v>0</v>
      </c>
      <c r="E17" s="66">
        <v>0</v>
      </c>
      <c r="F17" s="66">
        <v>0</v>
      </c>
      <c r="G17" s="67">
        <v>0</v>
      </c>
      <c r="H17" s="66">
        <v>0</v>
      </c>
      <c r="I17" s="66">
        <v>0</v>
      </c>
      <c r="J17" s="66">
        <v>0</v>
      </c>
      <c r="K17" s="66">
        <v>0</v>
      </c>
      <c r="L17" s="66">
        <v>1</v>
      </c>
    </row>
    <row r="18" spans="2:12" ht="10.5" x14ac:dyDescent="0.25">
      <c r="B18" s="64" t="s">
        <v>119</v>
      </c>
      <c r="C18" s="9">
        <f t="shared" ref="C18:J18" si="6">SUM(C19:C21)</f>
        <v>968</v>
      </c>
      <c r="D18" s="9">
        <f t="shared" si="6"/>
        <v>1004</v>
      </c>
      <c r="E18" s="9">
        <f t="shared" si="6"/>
        <v>931</v>
      </c>
      <c r="F18" s="9">
        <f t="shared" si="6"/>
        <v>976</v>
      </c>
      <c r="G18" s="9">
        <f t="shared" si="6"/>
        <v>1032</v>
      </c>
      <c r="H18" s="9">
        <f t="shared" si="6"/>
        <v>1095</v>
      </c>
      <c r="I18" s="9">
        <f t="shared" si="6"/>
        <v>877</v>
      </c>
      <c r="J18" s="9">
        <f t="shared" si="6"/>
        <v>960</v>
      </c>
      <c r="K18" s="9">
        <f t="shared" ref="K18:L18" si="7">SUM(K19:K21)</f>
        <v>1020</v>
      </c>
      <c r="L18" s="9">
        <f t="shared" si="7"/>
        <v>1038</v>
      </c>
    </row>
    <row r="19" spans="2:12" x14ac:dyDescent="0.2">
      <c r="B19" s="61" t="s">
        <v>145</v>
      </c>
      <c r="C19" s="14">
        <v>635</v>
      </c>
      <c r="D19" s="14">
        <v>679</v>
      </c>
      <c r="E19" s="14">
        <v>621</v>
      </c>
      <c r="F19" s="14">
        <v>659</v>
      </c>
      <c r="G19" s="14">
        <v>724</v>
      </c>
      <c r="H19" s="14">
        <v>744</v>
      </c>
      <c r="I19" s="14">
        <v>569</v>
      </c>
      <c r="J19" s="14">
        <v>643</v>
      </c>
      <c r="K19" s="14">
        <v>681</v>
      </c>
      <c r="L19" s="14">
        <v>714</v>
      </c>
    </row>
    <row r="20" spans="2:12" x14ac:dyDescent="0.2">
      <c r="B20" s="61" t="s">
        <v>146</v>
      </c>
      <c r="C20" s="14">
        <v>315</v>
      </c>
      <c r="D20" s="14">
        <v>309</v>
      </c>
      <c r="E20" s="14">
        <v>310</v>
      </c>
      <c r="F20" s="14">
        <v>317</v>
      </c>
      <c r="G20" s="14">
        <v>308</v>
      </c>
      <c r="H20" s="14">
        <v>351</v>
      </c>
      <c r="I20" s="14">
        <v>308</v>
      </c>
      <c r="J20" s="14">
        <v>317</v>
      </c>
      <c r="K20" s="14">
        <v>339</v>
      </c>
      <c r="L20" s="14">
        <v>324</v>
      </c>
    </row>
    <row r="21" spans="2:12" x14ac:dyDescent="0.2">
      <c r="B21" s="65" t="s">
        <v>0</v>
      </c>
      <c r="C21" s="66">
        <v>18</v>
      </c>
      <c r="D21" s="66">
        <v>16</v>
      </c>
      <c r="E21" s="66">
        <v>0</v>
      </c>
      <c r="F21" s="66">
        <v>0</v>
      </c>
      <c r="G21" s="67">
        <v>0</v>
      </c>
      <c r="H21" s="66">
        <v>0</v>
      </c>
      <c r="I21" s="66">
        <v>0</v>
      </c>
      <c r="J21" s="66">
        <v>0</v>
      </c>
      <c r="K21" s="66">
        <v>0</v>
      </c>
      <c r="L21" s="66">
        <v>0</v>
      </c>
    </row>
    <row r="22" spans="2:12" ht="10.5" x14ac:dyDescent="0.25">
      <c r="B22" s="64" t="s">
        <v>121</v>
      </c>
      <c r="C22" s="9">
        <f t="shared" ref="C22:J22" si="8">SUM(C23:C26)</f>
        <v>298</v>
      </c>
      <c r="D22" s="9">
        <f t="shared" si="8"/>
        <v>300</v>
      </c>
      <c r="E22" s="9">
        <f t="shared" si="8"/>
        <v>316</v>
      </c>
      <c r="F22" s="9">
        <f t="shared" si="8"/>
        <v>297</v>
      </c>
      <c r="G22" s="9">
        <f t="shared" si="8"/>
        <v>301</v>
      </c>
      <c r="H22" s="9">
        <f t="shared" si="8"/>
        <v>318</v>
      </c>
      <c r="I22" s="9">
        <f t="shared" si="8"/>
        <v>305</v>
      </c>
      <c r="J22" s="9">
        <f t="shared" si="8"/>
        <v>285</v>
      </c>
      <c r="K22" s="9">
        <f t="shared" ref="K22:L22" si="9">SUM(K23:K26)</f>
        <v>303</v>
      </c>
      <c r="L22" s="9">
        <f t="shared" si="9"/>
        <v>291</v>
      </c>
    </row>
    <row r="23" spans="2:12" x14ac:dyDescent="0.2">
      <c r="B23" s="61" t="s">
        <v>147</v>
      </c>
      <c r="C23" s="14">
        <v>61</v>
      </c>
      <c r="D23" s="14">
        <v>65</v>
      </c>
      <c r="E23" s="14">
        <v>57</v>
      </c>
      <c r="F23" s="14">
        <v>61</v>
      </c>
      <c r="G23" s="14">
        <v>57</v>
      </c>
      <c r="H23" s="14">
        <v>64</v>
      </c>
      <c r="I23" s="14">
        <v>54</v>
      </c>
      <c r="J23" s="14">
        <v>57</v>
      </c>
      <c r="K23" s="14">
        <v>52</v>
      </c>
      <c r="L23" s="14">
        <v>47</v>
      </c>
    </row>
    <row r="24" spans="2:12" x14ac:dyDescent="0.2">
      <c r="B24" s="61" t="s">
        <v>148</v>
      </c>
      <c r="C24" s="14">
        <v>114</v>
      </c>
      <c r="D24" s="14">
        <v>115</v>
      </c>
      <c r="E24" s="14">
        <v>128</v>
      </c>
      <c r="F24" s="14">
        <v>124</v>
      </c>
      <c r="G24" s="14">
        <v>132</v>
      </c>
      <c r="H24" s="14">
        <v>141</v>
      </c>
      <c r="I24" s="14">
        <v>138</v>
      </c>
      <c r="J24" s="14">
        <v>124</v>
      </c>
      <c r="K24" s="14">
        <v>144</v>
      </c>
      <c r="L24" s="14">
        <v>134</v>
      </c>
    </row>
    <row r="25" spans="2:12" x14ac:dyDescent="0.2">
      <c r="B25" s="61" t="s">
        <v>149</v>
      </c>
      <c r="C25" s="14">
        <v>82</v>
      </c>
      <c r="D25" s="14">
        <v>87</v>
      </c>
      <c r="E25" s="14">
        <v>92</v>
      </c>
      <c r="F25" s="14">
        <v>81</v>
      </c>
      <c r="G25" s="14">
        <v>81</v>
      </c>
      <c r="H25" s="14">
        <v>84</v>
      </c>
      <c r="I25" s="14">
        <v>88</v>
      </c>
      <c r="J25" s="14">
        <v>78</v>
      </c>
      <c r="K25" s="14">
        <v>77</v>
      </c>
      <c r="L25" s="14">
        <v>72</v>
      </c>
    </row>
    <row r="26" spans="2:12" x14ac:dyDescent="0.2">
      <c r="B26" s="61" t="s">
        <v>150</v>
      </c>
      <c r="C26" s="6">
        <v>41</v>
      </c>
      <c r="D26" s="6">
        <v>33</v>
      </c>
      <c r="E26" s="6">
        <v>39</v>
      </c>
      <c r="F26" s="6">
        <v>31</v>
      </c>
      <c r="G26" s="14">
        <v>31</v>
      </c>
      <c r="H26" s="6">
        <v>29</v>
      </c>
      <c r="I26" s="6">
        <v>25</v>
      </c>
      <c r="J26" s="6">
        <v>26</v>
      </c>
      <c r="K26" s="6">
        <v>30</v>
      </c>
      <c r="L26" s="6">
        <v>38</v>
      </c>
    </row>
    <row r="27" spans="2:12" ht="10.5" x14ac:dyDescent="0.25">
      <c r="B27" s="54" t="s">
        <v>120</v>
      </c>
      <c r="C27" s="55">
        <f t="shared" ref="C27:J27" si="10">SUM(C28:C29)</f>
        <v>133</v>
      </c>
      <c r="D27" s="55">
        <f t="shared" si="10"/>
        <v>140</v>
      </c>
      <c r="E27" s="55">
        <f t="shared" si="10"/>
        <v>115</v>
      </c>
      <c r="F27" s="55">
        <f t="shared" si="10"/>
        <v>81</v>
      </c>
      <c r="G27" s="55">
        <f t="shared" si="10"/>
        <v>54</v>
      </c>
      <c r="H27" s="55">
        <f t="shared" si="10"/>
        <v>40</v>
      </c>
      <c r="I27" s="55">
        <f t="shared" si="10"/>
        <v>54</v>
      </c>
      <c r="J27" s="55">
        <f t="shared" si="10"/>
        <v>41</v>
      </c>
      <c r="K27" s="55">
        <f t="shared" ref="K27:L27" si="11">SUM(K28:K29)</f>
        <v>38</v>
      </c>
      <c r="L27" s="55">
        <f t="shared" si="11"/>
        <v>25</v>
      </c>
    </row>
    <row r="28" spans="2:12" x14ac:dyDescent="0.2">
      <c r="B28" s="60" t="s">
        <v>117</v>
      </c>
      <c r="C28" s="14">
        <v>32</v>
      </c>
      <c r="D28" s="14">
        <v>39</v>
      </c>
      <c r="E28" s="14">
        <v>25</v>
      </c>
      <c r="F28" s="14">
        <v>26</v>
      </c>
      <c r="G28" s="14">
        <v>24</v>
      </c>
      <c r="H28" s="14">
        <v>19</v>
      </c>
      <c r="I28" s="14">
        <v>28</v>
      </c>
      <c r="J28" s="14">
        <v>20</v>
      </c>
      <c r="K28" s="14">
        <v>21</v>
      </c>
      <c r="L28" s="14">
        <v>14</v>
      </c>
    </row>
    <row r="29" spans="2:12" x14ac:dyDescent="0.2">
      <c r="B29" s="60" t="s">
        <v>119</v>
      </c>
      <c r="C29" s="8">
        <v>101</v>
      </c>
      <c r="D29" s="8">
        <v>101</v>
      </c>
      <c r="E29" s="8">
        <v>90</v>
      </c>
      <c r="F29" s="8">
        <v>55</v>
      </c>
      <c r="G29" s="8">
        <v>30</v>
      </c>
      <c r="H29" s="8">
        <v>21</v>
      </c>
      <c r="I29" s="8">
        <v>26</v>
      </c>
      <c r="J29" s="8">
        <v>21</v>
      </c>
      <c r="K29" s="8">
        <v>17</v>
      </c>
      <c r="L29" s="8">
        <v>11</v>
      </c>
    </row>
    <row r="30" spans="2:12" ht="10.5" x14ac:dyDescent="0.25">
      <c r="B30" s="54" t="s">
        <v>152</v>
      </c>
      <c r="C30" s="55">
        <f t="shared" ref="C30:J30" si="12">SUM(C31:C32)</f>
        <v>966</v>
      </c>
      <c r="D30" s="55">
        <f t="shared" si="12"/>
        <v>626</v>
      </c>
      <c r="E30" s="55">
        <f t="shared" si="12"/>
        <v>346</v>
      </c>
      <c r="F30" s="55">
        <f t="shared" si="12"/>
        <v>313</v>
      </c>
      <c r="G30" s="55">
        <f t="shared" si="12"/>
        <v>209</v>
      </c>
      <c r="H30" s="55">
        <f t="shared" si="12"/>
        <v>224</v>
      </c>
      <c r="I30" s="55">
        <f t="shared" si="12"/>
        <v>218</v>
      </c>
      <c r="J30" s="55">
        <f t="shared" si="12"/>
        <v>256</v>
      </c>
      <c r="K30" s="55">
        <f t="shared" ref="K30:L30" si="13">SUM(K31:K32)</f>
        <v>287</v>
      </c>
      <c r="L30" s="55">
        <f t="shared" si="13"/>
        <v>282</v>
      </c>
    </row>
    <row r="31" spans="2:12" x14ac:dyDescent="0.2">
      <c r="B31" s="60" t="s">
        <v>117</v>
      </c>
      <c r="C31" s="14">
        <v>905</v>
      </c>
      <c r="D31" s="14">
        <v>556</v>
      </c>
      <c r="E31" s="14">
        <v>250</v>
      </c>
      <c r="F31" s="14">
        <v>234</v>
      </c>
      <c r="G31" s="14">
        <v>162</v>
      </c>
      <c r="H31" s="14">
        <v>163</v>
      </c>
      <c r="I31" s="14">
        <v>177</v>
      </c>
      <c r="J31" s="14">
        <v>174</v>
      </c>
      <c r="K31" s="14">
        <v>208</v>
      </c>
      <c r="L31" s="14">
        <v>204</v>
      </c>
    </row>
    <row r="32" spans="2:12" x14ac:dyDescent="0.2">
      <c r="B32" s="60" t="s">
        <v>119</v>
      </c>
      <c r="C32" s="14">
        <v>61</v>
      </c>
      <c r="D32" s="14">
        <v>70</v>
      </c>
      <c r="E32" s="14">
        <v>96</v>
      </c>
      <c r="F32" s="14">
        <v>79</v>
      </c>
      <c r="G32" s="14">
        <v>47</v>
      </c>
      <c r="H32" s="14">
        <v>61</v>
      </c>
      <c r="I32" s="14">
        <v>41</v>
      </c>
      <c r="J32" s="14">
        <v>82</v>
      </c>
      <c r="K32" s="14">
        <v>79</v>
      </c>
      <c r="L32" s="14">
        <v>78</v>
      </c>
    </row>
    <row r="33" spans="2:12" ht="10.5" x14ac:dyDescent="0.25">
      <c r="B33" s="54" t="s">
        <v>155</v>
      </c>
      <c r="C33" s="55">
        <f t="shared" ref="C33:K33" si="14">SUM(C5,C11,C27,C30)</f>
        <v>9251</v>
      </c>
      <c r="D33" s="55">
        <f t="shared" si="14"/>
        <v>8280</v>
      </c>
      <c r="E33" s="55">
        <f t="shared" si="14"/>
        <v>7623</v>
      </c>
      <c r="F33" s="55">
        <f t="shared" si="14"/>
        <v>7689</v>
      </c>
      <c r="G33" s="55">
        <f t="shared" si="14"/>
        <v>7068</v>
      </c>
      <c r="H33" s="55">
        <f t="shared" si="14"/>
        <v>7250</v>
      </c>
      <c r="I33" s="55">
        <f t="shared" si="14"/>
        <v>7671</v>
      </c>
      <c r="J33" s="55">
        <f t="shared" si="14"/>
        <v>7696</v>
      </c>
      <c r="K33" s="55">
        <f t="shared" si="14"/>
        <v>7939</v>
      </c>
      <c r="L33" s="55">
        <f t="shared" ref="L33" si="15">SUM(L5,L11,L27,L30)</f>
        <v>8230</v>
      </c>
    </row>
    <row r="34" spans="2:12" ht="10.5" x14ac:dyDescent="0.25">
      <c r="B34" s="69"/>
      <c r="C34" s="7"/>
      <c r="D34" s="7"/>
      <c r="E34" s="7"/>
      <c r="F34" s="7"/>
      <c r="G34" s="7"/>
      <c r="H34" s="7"/>
      <c r="I34" s="7"/>
      <c r="J34" s="7"/>
      <c r="K34" s="7"/>
      <c r="L34" s="7"/>
    </row>
    <row r="35" spans="2:12" ht="10.5" x14ac:dyDescent="0.25">
      <c r="B35" s="54" t="s">
        <v>153</v>
      </c>
      <c r="C35" s="70">
        <f t="shared" ref="C35:J35" si="16">SUM(C40,C36)</f>
        <v>426</v>
      </c>
      <c r="D35" s="70">
        <f t="shared" si="16"/>
        <v>474</v>
      </c>
      <c r="E35" s="70">
        <f t="shared" si="16"/>
        <v>448</v>
      </c>
      <c r="F35" s="70">
        <f t="shared" si="16"/>
        <v>525</v>
      </c>
      <c r="G35" s="70">
        <f t="shared" si="16"/>
        <v>665</v>
      </c>
      <c r="H35" s="70">
        <f t="shared" si="16"/>
        <v>574</v>
      </c>
      <c r="I35" s="70">
        <f t="shared" si="16"/>
        <v>507</v>
      </c>
      <c r="J35" s="70">
        <f t="shared" si="16"/>
        <v>597</v>
      </c>
      <c r="K35" s="70">
        <f t="shared" ref="K35:L35" si="17">SUM(K40,K36)</f>
        <v>636</v>
      </c>
      <c r="L35" s="70">
        <f t="shared" si="17"/>
        <v>657</v>
      </c>
    </row>
    <row r="36" spans="2:12" ht="10.5" x14ac:dyDescent="0.25">
      <c r="B36" s="59" t="s">
        <v>119</v>
      </c>
      <c r="C36" s="11">
        <f t="shared" ref="C36:J36" si="18">SUM(C37:C39)</f>
        <v>285</v>
      </c>
      <c r="D36" s="11">
        <f t="shared" si="18"/>
        <v>320</v>
      </c>
      <c r="E36" s="11">
        <f t="shared" si="18"/>
        <v>310</v>
      </c>
      <c r="F36" s="11">
        <f t="shared" si="18"/>
        <v>352</v>
      </c>
      <c r="G36" s="11">
        <f t="shared" si="18"/>
        <v>483</v>
      </c>
      <c r="H36" s="11">
        <f t="shared" si="18"/>
        <v>422</v>
      </c>
      <c r="I36" s="11">
        <f t="shared" si="18"/>
        <v>352</v>
      </c>
      <c r="J36" s="11">
        <f t="shared" si="18"/>
        <v>433</v>
      </c>
      <c r="K36" s="11">
        <f t="shared" ref="K36:L36" si="19">SUM(K37:K39)</f>
        <v>432</v>
      </c>
      <c r="L36" s="11">
        <f t="shared" si="19"/>
        <v>460</v>
      </c>
    </row>
    <row r="37" spans="2:12" x14ac:dyDescent="0.2">
      <c r="B37" s="63" t="s">
        <v>145</v>
      </c>
      <c r="C37" s="14">
        <v>230</v>
      </c>
      <c r="D37" s="14">
        <v>277</v>
      </c>
      <c r="E37" s="14">
        <v>270</v>
      </c>
      <c r="F37" s="14">
        <v>298</v>
      </c>
      <c r="G37" s="14">
        <v>429</v>
      </c>
      <c r="H37" s="14">
        <v>360</v>
      </c>
      <c r="I37" s="14">
        <v>306</v>
      </c>
      <c r="J37" s="14">
        <v>378</v>
      </c>
      <c r="K37" s="14">
        <v>378</v>
      </c>
      <c r="L37" s="14">
        <v>401</v>
      </c>
    </row>
    <row r="38" spans="2:12" x14ac:dyDescent="0.2">
      <c r="B38" s="63" t="s">
        <v>146</v>
      </c>
      <c r="C38" s="14">
        <v>52</v>
      </c>
      <c r="D38" s="14">
        <v>43</v>
      </c>
      <c r="E38" s="14">
        <v>40</v>
      </c>
      <c r="F38" s="14">
        <v>54</v>
      </c>
      <c r="G38" s="14">
        <v>54</v>
      </c>
      <c r="H38" s="14">
        <v>62</v>
      </c>
      <c r="I38" s="14">
        <v>46</v>
      </c>
      <c r="J38" s="14">
        <v>55</v>
      </c>
      <c r="K38" s="14">
        <v>54</v>
      </c>
      <c r="L38" s="14">
        <v>59</v>
      </c>
    </row>
    <row r="39" spans="2:12" x14ac:dyDescent="0.2">
      <c r="B39" s="65" t="s">
        <v>0</v>
      </c>
      <c r="C39" s="66">
        <v>3</v>
      </c>
      <c r="D39" s="66">
        <v>0</v>
      </c>
      <c r="E39" s="66">
        <v>0</v>
      </c>
      <c r="F39" s="66">
        <v>0</v>
      </c>
      <c r="G39" s="67">
        <v>0</v>
      </c>
      <c r="H39" s="66">
        <v>0</v>
      </c>
      <c r="I39" s="66">
        <v>0</v>
      </c>
      <c r="J39" s="66">
        <v>0</v>
      </c>
      <c r="K39" s="66">
        <v>0</v>
      </c>
      <c r="L39" s="66">
        <v>0</v>
      </c>
    </row>
    <row r="40" spans="2:12" ht="10.5" x14ac:dyDescent="0.25">
      <c r="B40" s="64" t="s">
        <v>121</v>
      </c>
      <c r="C40" s="15">
        <f t="shared" ref="C40:J40" si="20">SUM(C41:C44)</f>
        <v>141</v>
      </c>
      <c r="D40" s="15">
        <f t="shared" si="20"/>
        <v>154</v>
      </c>
      <c r="E40" s="15">
        <f t="shared" si="20"/>
        <v>138</v>
      </c>
      <c r="F40" s="15">
        <f t="shared" si="20"/>
        <v>173</v>
      </c>
      <c r="G40" s="15">
        <f t="shared" si="20"/>
        <v>182</v>
      </c>
      <c r="H40" s="15">
        <f t="shared" si="20"/>
        <v>152</v>
      </c>
      <c r="I40" s="15">
        <f t="shared" si="20"/>
        <v>155</v>
      </c>
      <c r="J40" s="15">
        <f t="shared" si="20"/>
        <v>164</v>
      </c>
      <c r="K40" s="15">
        <f t="shared" ref="K40:L40" si="21">SUM(K41:K44)</f>
        <v>204</v>
      </c>
      <c r="L40" s="15">
        <f t="shared" si="21"/>
        <v>197</v>
      </c>
    </row>
    <row r="41" spans="2:12" x14ac:dyDescent="0.2">
      <c r="B41" s="61" t="s">
        <v>147</v>
      </c>
      <c r="C41" s="14">
        <v>19</v>
      </c>
      <c r="D41" s="14">
        <v>17</v>
      </c>
      <c r="E41" s="14">
        <v>26</v>
      </c>
      <c r="F41" s="14">
        <v>21</v>
      </c>
      <c r="G41" s="14">
        <v>25</v>
      </c>
      <c r="H41" s="14">
        <v>19</v>
      </c>
      <c r="I41" s="14">
        <v>27</v>
      </c>
      <c r="J41" s="14">
        <v>22</v>
      </c>
      <c r="K41" s="14">
        <v>28</v>
      </c>
      <c r="L41" s="14">
        <v>32</v>
      </c>
    </row>
    <row r="42" spans="2:12" x14ac:dyDescent="0.2">
      <c r="B42" s="61" t="s">
        <v>148</v>
      </c>
      <c r="C42" s="14">
        <v>28</v>
      </c>
      <c r="D42" s="14">
        <v>25</v>
      </c>
      <c r="E42" s="14">
        <v>25</v>
      </c>
      <c r="F42" s="14">
        <v>35</v>
      </c>
      <c r="G42" s="14">
        <v>54</v>
      </c>
      <c r="H42" s="14">
        <v>35</v>
      </c>
      <c r="I42" s="14">
        <v>28</v>
      </c>
      <c r="J42" s="14">
        <v>42</v>
      </c>
      <c r="K42" s="14">
        <v>47</v>
      </c>
      <c r="L42" s="14">
        <v>31</v>
      </c>
    </row>
    <row r="43" spans="2:12" x14ac:dyDescent="0.2">
      <c r="B43" s="61" t="s">
        <v>149</v>
      </c>
      <c r="C43" s="14">
        <v>24</v>
      </c>
      <c r="D43" s="14">
        <v>34</v>
      </c>
      <c r="E43" s="14">
        <v>27</v>
      </c>
      <c r="F43" s="14">
        <v>37</v>
      </c>
      <c r="G43" s="14">
        <v>38</v>
      </c>
      <c r="H43" s="14">
        <v>42</v>
      </c>
      <c r="I43" s="14">
        <v>34</v>
      </c>
      <c r="J43" s="14">
        <v>46</v>
      </c>
      <c r="K43" s="14">
        <v>44</v>
      </c>
      <c r="L43" s="14">
        <v>53</v>
      </c>
    </row>
    <row r="44" spans="2:12" x14ac:dyDescent="0.2">
      <c r="B44" s="62" t="s">
        <v>150</v>
      </c>
      <c r="C44" s="10">
        <v>70</v>
      </c>
      <c r="D44" s="10">
        <v>78</v>
      </c>
      <c r="E44" s="10">
        <v>60</v>
      </c>
      <c r="F44" s="10">
        <v>80</v>
      </c>
      <c r="G44" s="10">
        <v>65</v>
      </c>
      <c r="H44" s="10">
        <v>56</v>
      </c>
      <c r="I44" s="10">
        <v>66</v>
      </c>
      <c r="J44" s="10">
        <v>54</v>
      </c>
      <c r="K44" s="10">
        <v>85</v>
      </c>
      <c r="L44" s="10">
        <v>81</v>
      </c>
    </row>
    <row r="45" spans="2:12" ht="10.5" x14ac:dyDescent="0.25">
      <c r="B45" s="3" t="s">
        <v>154</v>
      </c>
      <c r="C45" s="56">
        <v>70</v>
      </c>
      <c r="D45" s="56">
        <v>49</v>
      </c>
      <c r="E45" s="56">
        <v>74</v>
      </c>
      <c r="F45" s="56">
        <v>57</v>
      </c>
      <c r="G45" s="56">
        <v>44</v>
      </c>
      <c r="H45" s="56">
        <v>60</v>
      </c>
      <c r="I45" s="56">
        <v>33</v>
      </c>
      <c r="J45" s="56">
        <v>41</v>
      </c>
      <c r="K45" s="56">
        <v>46</v>
      </c>
      <c r="L45" s="56">
        <v>39</v>
      </c>
    </row>
    <row r="46" spans="2:12" x14ac:dyDescent="0.2">
      <c r="B46" s="6" t="s">
        <v>157</v>
      </c>
    </row>
  </sheetData>
  <printOptions horizontalCentered="1" verticalCentered="1"/>
  <pageMargins left="0.45" right="0.45" top="0.75" bottom="0.75" header="0.25" footer="0.3"/>
  <pageSetup scale="99" fitToHeight="2" orientation="landscape" r:id="rId1"/>
  <headerFooter scaleWithDoc="0">
    <oddHeader>&amp;C&amp;G</oddHeader>
    <oddFooter xml:space="preserve">&amp;R&amp;"+,Italic"&amp;8Office of the Provost          </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1"/>
  <sheetViews>
    <sheetView zoomScaleNormal="100" workbookViewId="0">
      <pane xSplit="2" ySplit="3" topLeftCell="C31" activePane="bottomRight" state="frozen"/>
      <selection pane="topRight" activeCell="C1" sqref="C1"/>
      <selection pane="bottomLeft" activeCell="A4" sqref="A4"/>
      <selection pane="bottomRight" activeCell="M29" sqref="M29"/>
    </sheetView>
  </sheetViews>
  <sheetFormatPr defaultColWidth="9" defaultRowHeight="13" x14ac:dyDescent="0.3"/>
  <cols>
    <col min="1" max="1" width="3.58203125" style="12" customWidth="1"/>
    <col min="2" max="2" width="14.33203125" style="1" customWidth="1"/>
    <col min="3" max="12" width="7.58203125" style="1" customWidth="1"/>
    <col min="13" max="13" width="16.25" style="1" customWidth="1"/>
    <col min="14" max="14" width="9" style="1"/>
    <col min="15" max="15" width="5.58203125" style="1" hidden="1" customWidth="1"/>
    <col min="16" max="25" width="5.58203125" style="1" customWidth="1"/>
    <col min="26" max="16384" width="9" style="1"/>
  </cols>
  <sheetData>
    <row r="1" spans="1:28" ht="14" x14ac:dyDescent="0.3">
      <c r="A1" s="71" t="s">
        <v>122</v>
      </c>
      <c r="B1" s="72"/>
      <c r="C1" s="72"/>
      <c r="D1" s="72"/>
      <c r="E1" s="72"/>
      <c r="F1" s="72"/>
      <c r="G1" s="72"/>
      <c r="H1" s="72"/>
      <c r="I1" s="72"/>
      <c r="J1" s="72"/>
      <c r="K1" s="72"/>
      <c r="L1" s="72"/>
    </row>
    <row r="2" spans="1:28" ht="6" customHeight="1" x14ac:dyDescent="0.3">
      <c r="A2" s="17"/>
      <c r="B2" s="18"/>
      <c r="C2" s="18"/>
      <c r="D2" s="18"/>
      <c r="E2" s="18"/>
      <c r="F2" s="18"/>
      <c r="G2" s="18"/>
      <c r="H2" s="18"/>
      <c r="I2" s="18"/>
      <c r="J2" s="18"/>
      <c r="K2" s="18"/>
      <c r="L2" s="18"/>
    </row>
    <row r="3" spans="1:28" ht="12.5" x14ac:dyDescent="0.25">
      <c r="A3" s="19"/>
      <c r="B3" s="19"/>
      <c r="C3" s="20">
        <v>2006</v>
      </c>
      <c r="D3" s="20">
        <v>2007</v>
      </c>
      <c r="E3" s="20">
        <v>2008</v>
      </c>
      <c r="F3" s="20">
        <v>2009</v>
      </c>
      <c r="G3" s="20">
        <v>2010</v>
      </c>
      <c r="H3" s="20">
        <v>2011</v>
      </c>
      <c r="I3" s="20">
        <v>2012</v>
      </c>
      <c r="J3" s="20">
        <v>2013</v>
      </c>
      <c r="K3" s="20">
        <v>2014</v>
      </c>
      <c r="L3" s="20">
        <v>2015</v>
      </c>
      <c r="O3" s="15">
        <v>20053</v>
      </c>
      <c r="P3" s="15">
        <v>20063</v>
      </c>
      <c r="Q3" s="15">
        <v>20073</v>
      </c>
      <c r="R3" s="15">
        <v>20083</v>
      </c>
      <c r="S3" s="15">
        <v>20093</v>
      </c>
      <c r="T3" s="15">
        <v>20103</v>
      </c>
      <c r="U3" s="15">
        <v>20113</v>
      </c>
      <c r="V3" s="15">
        <v>20123</v>
      </c>
      <c r="W3" s="15">
        <v>20133</v>
      </c>
      <c r="X3" s="15">
        <v>20143</v>
      </c>
      <c r="Y3" s="15">
        <v>20153</v>
      </c>
    </row>
    <row r="4" spans="1:28" ht="14" x14ac:dyDescent="0.3">
      <c r="A4" s="21" t="s">
        <v>132</v>
      </c>
      <c r="B4" s="34"/>
      <c r="C4" s="35">
        <f>SUM(C5:C9)</f>
        <v>4289</v>
      </c>
      <c r="D4" s="35">
        <f t="shared" ref="D4:L4" si="0">SUM(D5:D9)</f>
        <v>4287</v>
      </c>
      <c r="E4" s="35">
        <f t="shared" si="0"/>
        <v>4246</v>
      </c>
      <c r="F4" s="35">
        <f t="shared" si="0"/>
        <v>4063</v>
      </c>
      <c r="G4" s="35">
        <f t="shared" si="0"/>
        <v>4557</v>
      </c>
      <c r="H4" s="35">
        <f t="shared" si="0"/>
        <v>4565</v>
      </c>
      <c r="I4" s="35">
        <f t="shared" si="0"/>
        <v>4470</v>
      </c>
      <c r="J4" s="35">
        <f t="shared" si="0"/>
        <v>4460</v>
      </c>
      <c r="K4" s="35">
        <f t="shared" si="0"/>
        <v>4666</v>
      </c>
      <c r="L4" s="35">
        <f t="shared" si="0"/>
        <v>5241</v>
      </c>
      <c r="N4" s="22" t="s">
        <v>123</v>
      </c>
      <c r="AA4" s="23"/>
      <c r="AB4" s="24"/>
    </row>
    <row r="5" spans="1:28" ht="14" x14ac:dyDescent="0.3">
      <c r="A5" s="21"/>
      <c r="B5" s="6" t="s">
        <v>2</v>
      </c>
      <c r="C5" s="25">
        <v>2460</v>
      </c>
      <c r="D5" s="25">
        <v>2448</v>
      </c>
      <c r="E5" s="25">
        <v>2223</v>
      </c>
      <c r="F5" s="25">
        <v>2052</v>
      </c>
      <c r="G5" s="25">
        <v>2096</v>
      </c>
      <c r="H5" s="25">
        <v>2062</v>
      </c>
      <c r="I5" s="25">
        <v>2121</v>
      </c>
      <c r="J5" s="25">
        <v>2134</v>
      </c>
      <c r="K5" s="25">
        <v>2197</v>
      </c>
      <c r="L5" s="25">
        <v>2459</v>
      </c>
      <c r="N5" s="22"/>
      <c r="AA5" s="23"/>
      <c r="AB5" s="24"/>
    </row>
    <row r="6" spans="1:28" ht="12.5" x14ac:dyDescent="0.25">
      <c r="A6" s="21"/>
      <c r="B6" s="6" t="s">
        <v>112</v>
      </c>
      <c r="C6" s="25">
        <v>1626</v>
      </c>
      <c r="D6" s="25">
        <v>1616</v>
      </c>
      <c r="E6" s="25">
        <v>1694</v>
      </c>
      <c r="F6" s="25">
        <v>1599</v>
      </c>
      <c r="G6" s="25">
        <v>1874</v>
      </c>
      <c r="H6" s="25">
        <v>1813</v>
      </c>
      <c r="I6" s="25">
        <v>1750</v>
      </c>
      <c r="J6" s="25">
        <v>1606</v>
      </c>
      <c r="K6" s="25">
        <v>1637</v>
      </c>
      <c r="L6" s="25">
        <v>1863</v>
      </c>
      <c r="N6" s="26" t="s">
        <v>124</v>
      </c>
      <c r="O6" s="42">
        <v>2315</v>
      </c>
      <c r="P6" s="42">
        <v>2462</v>
      </c>
      <c r="Q6" s="42">
        <v>2449</v>
      </c>
      <c r="R6" s="42">
        <v>2224</v>
      </c>
      <c r="S6" s="42">
        <v>2052</v>
      </c>
      <c r="T6" s="42">
        <v>2096</v>
      </c>
      <c r="U6" s="42">
        <v>2062</v>
      </c>
      <c r="V6" s="42">
        <v>2110</v>
      </c>
      <c r="W6" s="42">
        <v>2134</v>
      </c>
      <c r="X6" s="42">
        <v>2197</v>
      </c>
      <c r="Y6" s="42">
        <v>2459</v>
      </c>
    </row>
    <row r="7" spans="1:28" ht="12.5" x14ac:dyDescent="0.25">
      <c r="A7" s="21"/>
      <c r="B7" s="6" t="s">
        <v>113</v>
      </c>
      <c r="C7" s="25">
        <v>171</v>
      </c>
      <c r="D7" s="25">
        <v>163</v>
      </c>
      <c r="E7" s="25">
        <v>152</v>
      </c>
      <c r="F7" s="25">
        <v>152</v>
      </c>
      <c r="G7" s="25">
        <v>198</v>
      </c>
      <c r="H7" s="25">
        <v>207</v>
      </c>
      <c r="I7" s="25">
        <v>198</v>
      </c>
      <c r="J7" s="25">
        <v>247</v>
      </c>
      <c r="K7" s="25">
        <v>258</v>
      </c>
      <c r="L7" s="25">
        <v>303</v>
      </c>
      <c r="N7" s="26" t="s">
        <v>125</v>
      </c>
      <c r="O7" s="27">
        <v>1534</v>
      </c>
      <c r="P7" s="27">
        <v>1827</v>
      </c>
      <c r="Q7" s="27">
        <v>1838</v>
      </c>
      <c r="R7" s="27">
        <v>2022</v>
      </c>
      <c r="S7" s="27">
        <v>2011</v>
      </c>
      <c r="T7" s="27">
        <v>2461</v>
      </c>
      <c r="U7" s="27">
        <v>2503</v>
      </c>
      <c r="V7" s="27">
        <v>2360</v>
      </c>
      <c r="W7" s="27">
        <v>2326</v>
      </c>
      <c r="X7" s="27">
        <v>2469</v>
      </c>
      <c r="Y7" s="27">
        <v>2782</v>
      </c>
    </row>
    <row r="8" spans="1:28" ht="12.5" x14ac:dyDescent="0.25">
      <c r="A8" s="21"/>
      <c r="B8" s="6" t="s">
        <v>114</v>
      </c>
      <c r="C8" s="25">
        <v>0</v>
      </c>
      <c r="D8" s="25">
        <v>0</v>
      </c>
      <c r="E8" s="25">
        <v>0</v>
      </c>
      <c r="F8" s="25">
        <v>1</v>
      </c>
      <c r="G8" s="25">
        <v>1</v>
      </c>
      <c r="H8" s="25">
        <v>0</v>
      </c>
      <c r="I8" s="25">
        <v>2</v>
      </c>
      <c r="J8" s="25">
        <v>2</v>
      </c>
      <c r="K8" s="25">
        <v>2</v>
      </c>
      <c r="L8" s="25">
        <v>2</v>
      </c>
      <c r="P8" s="27"/>
      <c r="Q8" s="27"/>
      <c r="R8" s="27"/>
      <c r="S8" s="27"/>
      <c r="T8" s="27"/>
      <c r="U8" s="27"/>
      <c r="V8" s="27"/>
      <c r="W8" s="27"/>
      <c r="X8" s="27"/>
      <c r="Y8" s="27"/>
    </row>
    <row r="9" spans="1:28" ht="12.5" x14ac:dyDescent="0.25">
      <c r="A9" s="19"/>
      <c r="B9" s="4" t="s">
        <v>5</v>
      </c>
      <c r="C9" s="36">
        <v>32</v>
      </c>
      <c r="D9" s="36">
        <v>60</v>
      </c>
      <c r="E9" s="36">
        <v>177</v>
      </c>
      <c r="F9" s="36">
        <v>259</v>
      </c>
      <c r="G9" s="36">
        <v>388</v>
      </c>
      <c r="H9" s="36">
        <v>483</v>
      </c>
      <c r="I9" s="36">
        <v>399</v>
      </c>
      <c r="J9" s="36">
        <v>471</v>
      </c>
      <c r="K9" s="36">
        <v>572</v>
      </c>
      <c r="L9" s="36">
        <v>614</v>
      </c>
      <c r="N9" s="26" t="s">
        <v>126</v>
      </c>
      <c r="O9" s="27">
        <v>44</v>
      </c>
      <c r="P9" s="27">
        <v>32</v>
      </c>
      <c r="Q9" s="27">
        <v>60</v>
      </c>
      <c r="R9" s="27">
        <v>177</v>
      </c>
      <c r="S9" s="27">
        <v>259</v>
      </c>
      <c r="T9" s="27">
        <v>388</v>
      </c>
      <c r="U9" s="27">
        <v>484</v>
      </c>
      <c r="V9" s="27">
        <v>399</v>
      </c>
      <c r="W9" s="27">
        <v>471</v>
      </c>
      <c r="X9" s="27">
        <v>572</v>
      </c>
      <c r="Y9" s="27">
        <v>614</v>
      </c>
    </row>
    <row r="10" spans="1:28" ht="12.5" x14ac:dyDescent="0.25">
      <c r="A10" s="34" t="s">
        <v>131</v>
      </c>
      <c r="B10" s="34"/>
      <c r="C10" s="34"/>
      <c r="D10" s="34"/>
      <c r="E10" s="34"/>
      <c r="F10" s="34"/>
      <c r="G10" s="34"/>
      <c r="H10" s="34"/>
      <c r="I10" s="34"/>
      <c r="J10" s="34"/>
      <c r="K10" s="34"/>
      <c r="L10" s="34"/>
    </row>
    <row r="11" spans="1:28" ht="14" x14ac:dyDescent="0.3">
      <c r="A11" s="1"/>
      <c r="N11" s="15" t="s">
        <v>138</v>
      </c>
      <c r="O11" s="27"/>
      <c r="P11" s="27"/>
      <c r="Q11" s="27"/>
      <c r="R11" s="27"/>
      <c r="S11" s="27"/>
      <c r="T11" s="27"/>
      <c r="U11" s="27"/>
      <c r="V11" s="27"/>
      <c r="W11" s="27"/>
      <c r="X11" s="27"/>
      <c r="Y11" s="27"/>
      <c r="AA11" s="23"/>
      <c r="AB11" s="24"/>
    </row>
    <row r="12" spans="1:28" ht="14" x14ac:dyDescent="0.3">
      <c r="A12" s="1"/>
      <c r="N12" s="28" t="s">
        <v>2</v>
      </c>
      <c r="O12" s="41">
        <v>2315</v>
      </c>
      <c r="P12" s="41">
        <v>2462</v>
      </c>
      <c r="Q12" s="41">
        <v>2449</v>
      </c>
      <c r="R12" s="41">
        <v>2224</v>
      </c>
      <c r="S12" s="41">
        <v>2052</v>
      </c>
      <c r="T12" s="41">
        <v>2096</v>
      </c>
      <c r="U12" s="41">
        <v>2062</v>
      </c>
      <c r="V12" s="41">
        <v>2110</v>
      </c>
      <c r="W12" s="41">
        <v>2134</v>
      </c>
      <c r="X12" s="41">
        <v>2197</v>
      </c>
      <c r="Y12" s="41">
        <v>2459</v>
      </c>
      <c r="AA12" s="23"/>
      <c r="AB12" s="24"/>
    </row>
    <row r="13" spans="1:28" ht="14" x14ac:dyDescent="0.3">
      <c r="A13" s="1"/>
      <c r="N13" s="29" t="s">
        <v>3</v>
      </c>
      <c r="O13" s="27">
        <v>1318</v>
      </c>
      <c r="P13" s="27">
        <v>1626</v>
      </c>
      <c r="Q13" s="27">
        <v>1616</v>
      </c>
      <c r="R13" s="27">
        <v>1694</v>
      </c>
      <c r="S13" s="27">
        <v>1599</v>
      </c>
      <c r="T13" s="27">
        <v>1875</v>
      </c>
      <c r="U13" s="27">
        <v>1813</v>
      </c>
      <c r="V13" s="27">
        <v>1758</v>
      </c>
      <c r="W13" s="27">
        <v>1606</v>
      </c>
      <c r="X13" s="27">
        <v>1637</v>
      </c>
      <c r="Y13" s="27">
        <v>1862</v>
      </c>
      <c r="AA13" s="23"/>
      <c r="AB13" s="24"/>
    </row>
    <row r="14" spans="1:28" ht="14" x14ac:dyDescent="0.3">
      <c r="A14" s="1"/>
      <c r="N14" s="29" t="s">
        <v>0</v>
      </c>
      <c r="O14" s="27">
        <v>172</v>
      </c>
      <c r="P14" s="27">
        <v>171</v>
      </c>
      <c r="Q14" s="27">
        <v>163</v>
      </c>
      <c r="R14" s="27">
        <v>152</v>
      </c>
      <c r="S14" s="27">
        <v>152</v>
      </c>
      <c r="T14" s="27">
        <v>196</v>
      </c>
      <c r="U14" s="27">
        <v>207</v>
      </c>
      <c r="V14" s="27">
        <v>202</v>
      </c>
      <c r="W14" s="27">
        <v>242</v>
      </c>
      <c r="X14" s="27">
        <v>258</v>
      </c>
      <c r="Y14" s="27">
        <v>304</v>
      </c>
      <c r="AA14" s="23"/>
      <c r="AB14" s="24"/>
    </row>
    <row r="15" spans="1:28" ht="12.5" x14ac:dyDescent="0.25">
      <c r="A15" s="1"/>
      <c r="N15" s="29" t="s">
        <v>4</v>
      </c>
      <c r="O15" s="27">
        <v>1</v>
      </c>
      <c r="P15" s="27">
        <v>0</v>
      </c>
      <c r="Q15" s="27">
        <v>0</v>
      </c>
      <c r="R15" s="27">
        <v>0</v>
      </c>
      <c r="S15" s="27">
        <v>1</v>
      </c>
      <c r="T15" s="27">
        <v>1</v>
      </c>
      <c r="U15" s="27">
        <v>0</v>
      </c>
      <c r="V15" s="27">
        <v>2</v>
      </c>
      <c r="W15" s="27">
        <v>1</v>
      </c>
      <c r="X15" s="27">
        <v>2</v>
      </c>
      <c r="Y15" s="27">
        <v>2</v>
      </c>
    </row>
    <row r="16" spans="1:28" ht="12.5" x14ac:dyDescent="0.25">
      <c r="A16" s="1"/>
      <c r="N16" s="28" t="s">
        <v>5</v>
      </c>
      <c r="O16" s="38">
        <v>43</v>
      </c>
      <c r="P16" s="38">
        <v>30</v>
      </c>
      <c r="Q16" s="38">
        <v>59</v>
      </c>
      <c r="R16" s="38">
        <v>176</v>
      </c>
      <c r="S16" s="38">
        <v>259</v>
      </c>
      <c r="T16" s="38">
        <v>389</v>
      </c>
      <c r="U16" s="38">
        <v>483</v>
      </c>
      <c r="V16" s="38">
        <v>398</v>
      </c>
      <c r="W16" s="38">
        <v>477</v>
      </c>
      <c r="X16" s="38">
        <v>572</v>
      </c>
      <c r="Y16" s="38">
        <v>614</v>
      </c>
    </row>
    <row r="17" spans="1:25" ht="12.5" x14ac:dyDescent="0.25">
      <c r="A17" s="1"/>
      <c r="N17" s="39" t="s">
        <v>127</v>
      </c>
      <c r="O17" s="38">
        <f>SUM(O13:O16)</f>
        <v>1534</v>
      </c>
      <c r="P17" s="38">
        <f>SUM(P13:P16)</f>
        <v>1827</v>
      </c>
      <c r="Q17" s="38">
        <f t="shared" ref="Q17:Y17" si="1">SUM(Q13:Q16)</f>
        <v>1838</v>
      </c>
      <c r="R17" s="38">
        <f t="shared" si="1"/>
        <v>2022</v>
      </c>
      <c r="S17" s="38">
        <f t="shared" si="1"/>
        <v>2011</v>
      </c>
      <c r="T17" s="38">
        <f t="shared" si="1"/>
        <v>2461</v>
      </c>
      <c r="U17" s="38">
        <f t="shared" si="1"/>
        <v>2503</v>
      </c>
      <c r="V17" s="38">
        <f t="shared" si="1"/>
        <v>2360</v>
      </c>
      <c r="W17" s="38">
        <f t="shared" si="1"/>
        <v>2326</v>
      </c>
      <c r="X17" s="38">
        <f t="shared" si="1"/>
        <v>2469</v>
      </c>
      <c r="Y17" s="38">
        <f t="shared" si="1"/>
        <v>2782</v>
      </c>
    </row>
    <row r="18" spans="1:25" ht="12.5" x14ac:dyDescent="0.25">
      <c r="A18" s="1"/>
      <c r="O18" s="40">
        <f t="shared" ref="O18:Y18" si="2">SUM(O12:O16)</f>
        <v>3849</v>
      </c>
      <c r="P18" s="40">
        <f t="shared" si="2"/>
        <v>4289</v>
      </c>
      <c r="Q18" s="40">
        <f t="shared" si="2"/>
        <v>4287</v>
      </c>
      <c r="R18" s="40">
        <f t="shared" si="2"/>
        <v>4246</v>
      </c>
      <c r="S18" s="40">
        <f t="shared" si="2"/>
        <v>4063</v>
      </c>
      <c r="T18" s="40">
        <f t="shared" si="2"/>
        <v>4557</v>
      </c>
      <c r="U18" s="40">
        <f t="shared" si="2"/>
        <v>4565</v>
      </c>
      <c r="V18" s="40">
        <f t="shared" si="2"/>
        <v>4470</v>
      </c>
      <c r="W18" s="40">
        <f t="shared" si="2"/>
        <v>4460</v>
      </c>
      <c r="X18" s="40">
        <f t="shared" si="2"/>
        <v>4666</v>
      </c>
      <c r="Y18" s="40">
        <f t="shared" si="2"/>
        <v>5241</v>
      </c>
    </row>
    <row r="19" spans="1:25" ht="12.5" x14ac:dyDescent="0.25">
      <c r="A19" s="1"/>
    </row>
    <row r="20" spans="1:25" ht="12.5" x14ac:dyDescent="0.25">
      <c r="A20" s="1"/>
      <c r="N20" s="43" t="s">
        <v>137</v>
      </c>
      <c r="O20" s="44"/>
      <c r="P20" s="44"/>
      <c r="Q20" s="44"/>
      <c r="R20" s="44"/>
      <c r="S20" s="44"/>
      <c r="T20" s="44"/>
      <c r="U20" s="44"/>
      <c r="V20" s="44"/>
      <c r="W20" s="44"/>
      <c r="X20" s="44"/>
      <c r="Y20" s="44"/>
    </row>
    <row r="21" spans="1:25" ht="12.5" x14ac:dyDescent="0.25">
      <c r="A21" s="1"/>
      <c r="N21" s="45" t="s">
        <v>2</v>
      </c>
      <c r="O21" s="46">
        <v>2315</v>
      </c>
      <c r="P21" s="48">
        <v>2462</v>
      </c>
      <c r="Q21" s="48">
        <v>2449</v>
      </c>
      <c r="R21" s="48">
        <v>2224</v>
      </c>
      <c r="S21" s="48">
        <v>2052</v>
      </c>
      <c r="T21" s="48">
        <v>2096</v>
      </c>
      <c r="U21" s="48">
        <v>2062</v>
      </c>
      <c r="V21" s="48">
        <v>2110</v>
      </c>
      <c r="W21" s="48">
        <v>2134</v>
      </c>
      <c r="X21" s="48">
        <v>2197</v>
      </c>
      <c r="Y21" s="48">
        <v>2459</v>
      </c>
    </row>
    <row r="22" spans="1:25" ht="12.5" x14ac:dyDescent="0.25">
      <c r="A22" s="1"/>
      <c r="N22" s="47" t="s">
        <v>3</v>
      </c>
      <c r="O22" s="44">
        <v>1318</v>
      </c>
      <c r="P22" s="44">
        <v>1626</v>
      </c>
      <c r="Q22" s="44">
        <v>1616</v>
      </c>
      <c r="R22" s="44">
        <v>1694</v>
      </c>
      <c r="S22" s="44">
        <v>1599</v>
      </c>
      <c r="T22" s="44">
        <v>1875</v>
      </c>
      <c r="U22" s="44">
        <v>1813</v>
      </c>
      <c r="V22" s="44">
        <v>1758</v>
      </c>
      <c r="W22" s="44">
        <v>1606</v>
      </c>
      <c r="X22" s="44">
        <v>1637</v>
      </c>
      <c r="Y22" s="44">
        <v>1863</v>
      </c>
    </row>
    <row r="23" spans="1:25" ht="12.5" x14ac:dyDescent="0.25">
      <c r="A23" s="1"/>
      <c r="N23" s="47" t="s">
        <v>0</v>
      </c>
      <c r="O23" s="44">
        <v>172</v>
      </c>
      <c r="P23" s="44">
        <v>172</v>
      </c>
      <c r="Q23" s="44">
        <v>163</v>
      </c>
      <c r="R23" s="44">
        <v>152</v>
      </c>
      <c r="S23" s="44">
        <v>152</v>
      </c>
      <c r="T23" s="44">
        <v>197</v>
      </c>
      <c r="U23" s="44">
        <v>207</v>
      </c>
      <c r="V23" s="44">
        <v>202</v>
      </c>
      <c r="W23" s="44">
        <v>242</v>
      </c>
      <c r="X23" s="44">
        <v>258</v>
      </c>
      <c r="Y23" s="44">
        <v>302</v>
      </c>
    </row>
    <row r="24" spans="1:25" ht="12.5" x14ac:dyDescent="0.25">
      <c r="A24" s="1"/>
      <c r="N24" s="47" t="s">
        <v>4</v>
      </c>
      <c r="O24" s="44">
        <v>1</v>
      </c>
      <c r="P24" s="44">
        <v>0</v>
      </c>
      <c r="Q24" s="44">
        <v>0</v>
      </c>
      <c r="R24" s="44">
        <v>0</v>
      </c>
      <c r="S24" s="44">
        <v>1</v>
      </c>
      <c r="T24" s="44">
        <v>1</v>
      </c>
      <c r="U24" s="44">
        <v>0</v>
      </c>
      <c r="V24" s="44">
        <v>2</v>
      </c>
      <c r="W24" s="44">
        <v>2</v>
      </c>
      <c r="X24" s="44">
        <v>2</v>
      </c>
      <c r="Y24" s="44">
        <v>2</v>
      </c>
    </row>
    <row r="25" spans="1:25" ht="12.5" x14ac:dyDescent="0.25">
      <c r="A25" s="1"/>
      <c r="N25" s="45" t="s">
        <v>5</v>
      </c>
      <c r="O25" s="48">
        <v>43</v>
      </c>
      <c r="P25" s="48">
        <v>30</v>
      </c>
      <c r="Q25" s="48">
        <v>59</v>
      </c>
      <c r="R25" s="48">
        <v>176</v>
      </c>
      <c r="S25" s="48">
        <v>259</v>
      </c>
      <c r="T25" s="48">
        <v>388</v>
      </c>
      <c r="U25" s="48">
        <v>483</v>
      </c>
      <c r="V25" s="48">
        <v>398</v>
      </c>
      <c r="W25" s="48">
        <v>476</v>
      </c>
      <c r="X25" s="48">
        <v>572</v>
      </c>
      <c r="Y25" s="48">
        <v>615</v>
      </c>
    </row>
    <row r="26" spans="1:25" ht="12.5" x14ac:dyDescent="0.25">
      <c r="A26" s="1"/>
      <c r="N26" s="49" t="s">
        <v>127</v>
      </c>
      <c r="O26" s="48">
        <f>SUM(O22:O25)</f>
        <v>1534</v>
      </c>
      <c r="P26" s="48">
        <f>SUM(P22:P25)</f>
        <v>1828</v>
      </c>
      <c r="Q26" s="48">
        <f t="shared" ref="Q26:Y26" si="3">SUM(Q22:Q25)</f>
        <v>1838</v>
      </c>
      <c r="R26" s="48">
        <f t="shared" si="3"/>
        <v>2022</v>
      </c>
      <c r="S26" s="48">
        <f t="shared" si="3"/>
        <v>2011</v>
      </c>
      <c r="T26" s="48">
        <f t="shared" si="3"/>
        <v>2461</v>
      </c>
      <c r="U26" s="48">
        <f t="shared" si="3"/>
        <v>2503</v>
      </c>
      <c r="V26" s="48">
        <f t="shared" si="3"/>
        <v>2360</v>
      </c>
      <c r="W26" s="48">
        <f t="shared" si="3"/>
        <v>2326</v>
      </c>
      <c r="X26" s="48">
        <f t="shared" si="3"/>
        <v>2469</v>
      </c>
      <c r="Y26" s="48">
        <f t="shared" si="3"/>
        <v>2782</v>
      </c>
    </row>
    <row r="27" spans="1:25" ht="12.5" x14ac:dyDescent="0.25">
      <c r="A27" s="1"/>
      <c r="N27" s="50"/>
      <c r="O27" s="51">
        <f t="shared" ref="O27:Y27" si="4">SUM(O21:O25)</f>
        <v>3849</v>
      </c>
      <c r="P27" s="51">
        <f t="shared" si="4"/>
        <v>4290</v>
      </c>
      <c r="Q27" s="51">
        <f t="shared" si="4"/>
        <v>4287</v>
      </c>
      <c r="R27" s="51">
        <f t="shared" si="4"/>
        <v>4246</v>
      </c>
      <c r="S27" s="51">
        <f t="shared" si="4"/>
        <v>4063</v>
      </c>
      <c r="T27" s="51">
        <f t="shared" si="4"/>
        <v>4557</v>
      </c>
      <c r="U27" s="51">
        <f t="shared" si="4"/>
        <v>4565</v>
      </c>
      <c r="V27" s="51">
        <f t="shared" si="4"/>
        <v>4470</v>
      </c>
      <c r="W27" s="51">
        <f t="shared" si="4"/>
        <v>4460</v>
      </c>
      <c r="X27" s="51">
        <f t="shared" si="4"/>
        <v>4666</v>
      </c>
      <c r="Y27" s="51">
        <f t="shared" si="4"/>
        <v>5241</v>
      </c>
    </row>
    <row r="28" spans="1:25" ht="12.5" x14ac:dyDescent="0.25">
      <c r="A28" s="1"/>
    </row>
    <row r="29" spans="1:25" ht="12.5" x14ac:dyDescent="0.25">
      <c r="A29" s="1"/>
    </row>
    <row r="30" spans="1:25" x14ac:dyDescent="0.3">
      <c r="N30" s="26" t="s">
        <v>128</v>
      </c>
      <c r="O30" s="27">
        <f t="shared" ref="O30:Y30" si="5">O12-O6</f>
        <v>0</v>
      </c>
      <c r="P30" s="27">
        <f>P12-P6</f>
        <v>0</v>
      </c>
      <c r="Q30" s="27">
        <f t="shared" si="5"/>
        <v>0</v>
      </c>
      <c r="R30" s="27">
        <f t="shared" si="5"/>
        <v>0</v>
      </c>
      <c r="S30" s="27">
        <f t="shared" si="5"/>
        <v>0</v>
      </c>
      <c r="T30" s="27">
        <f t="shared" si="5"/>
        <v>0</v>
      </c>
      <c r="U30" s="27">
        <f t="shared" si="5"/>
        <v>0</v>
      </c>
      <c r="V30" s="27">
        <f t="shared" si="5"/>
        <v>0</v>
      </c>
      <c r="W30" s="27">
        <f t="shared" si="5"/>
        <v>0</v>
      </c>
      <c r="X30" s="27">
        <f t="shared" si="5"/>
        <v>0</v>
      </c>
      <c r="Y30" s="27">
        <f t="shared" si="5"/>
        <v>0</v>
      </c>
    </row>
    <row r="31" spans="1:25" x14ac:dyDescent="0.3">
      <c r="N31" s="26" t="s">
        <v>129</v>
      </c>
      <c r="O31" s="27">
        <f t="shared" ref="O31:Y31" si="6">O16-O9</f>
        <v>-1</v>
      </c>
      <c r="P31" s="27">
        <f t="shared" si="6"/>
        <v>-2</v>
      </c>
      <c r="Q31" s="27">
        <f t="shared" si="6"/>
        <v>-1</v>
      </c>
      <c r="R31" s="27">
        <f t="shared" si="6"/>
        <v>-1</v>
      </c>
      <c r="S31" s="27">
        <f t="shared" si="6"/>
        <v>0</v>
      </c>
      <c r="T31" s="27">
        <f t="shared" si="6"/>
        <v>1</v>
      </c>
      <c r="U31" s="27">
        <f t="shared" si="6"/>
        <v>-1</v>
      </c>
      <c r="V31" s="27">
        <f t="shared" si="6"/>
        <v>-1</v>
      </c>
      <c r="W31" s="27">
        <f t="shared" si="6"/>
        <v>6</v>
      </c>
      <c r="X31" s="27">
        <f t="shared" si="6"/>
        <v>0</v>
      </c>
      <c r="Y31" s="27">
        <f t="shared" si="6"/>
        <v>0</v>
      </c>
    </row>
    <row r="32" spans="1:25" x14ac:dyDescent="0.3">
      <c r="O32" s="31"/>
      <c r="P32" s="31"/>
      <c r="Q32" s="31"/>
      <c r="R32" s="31"/>
      <c r="S32" s="31"/>
      <c r="T32" s="31"/>
      <c r="U32" s="31"/>
      <c r="V32" s="31"/>
      <c r="W32" s="31"/>
      <c r="X32" s="31"/>
      <c r="Y32" s="31"/>
    </row>
    <row r="33" spans="1:25" x14ac:dyDescent="0.3">
      <c r="N33" s="32" t="s">
        <v>134</v>
      </c>
      <c r="O33" s="31"/>
      <c r="P33" s="31"/>
      <c r="Q33" s="31"/>
      <c r="R33" s="31"/>
      <c r="S33" s="31"/>
      <c r="T33" s="31"/>
      <c r="U33" s="31"/>
      <c r="V33" s="31"/>
      <c r="W33" s="31"/>
      <c r="X33" s="31"/>
      <c r="Y33" s="31"/>
    </row>
    <row r="34" spans="1:25" x14ac:dyDescent="0.3">
      <c r="N34" s="33"/>
      <c r="O34" s="27">
        <v>0</v>
      </c>
      <c r="P34" s="27">
        <v>2</v>
      </c>
      <c r="Q34" s="27">
        <v>1</v>
      </c>
      <c r="R34" s="27">
        <v>1</v>
      </c>
      <c r="S34" s="27">
        <v>0</v>
      </c>
      <c r="T34" s="27">
        <v>1</v>
      </c>
      <c r="U34" s="27">
        <v>1</v>
      </c>
      <c r="V34" s="27">
        <v>0</v>
      </c>
      <c r="W34" s="27">
        <v>0</v>
      </c>
      <c r="X34" s="27">
        <v>0</v>
      </c>
      <c r="Y34" s="27">
        <v>0</v>
      </c>
    </row>
    <row r="35" spans="1:25" ht="12.5" x14ac:dyDescent="0.25">
      <c r="A35" s="21"/>
      <c r="B35" s="34"/>
      <c r="C35" s="34"/>
      <c r="D35" s="34"/>
      <c r="E35" s="34"/>
      <c r="F35" s="34"/>
      <c r="G35" s="34"/>
      <c r="H35" s="34"/>
      <c r="I35" s="34"/>
      <c r="J35" s="34"/>
      <c r="K35" s="34"/>
      <c r="L35" s="34"/>
      <c r="N35" s="32" t="s">
        <v>135</v>
      </c>
      <c r="O35" s="31"/>
      <c r="P35" s="31"/>
      <c r="Q35" s="31"/>
      <c r="R35" s="31"/>
      <c r="S35" s="31"/>
      <c r="T35" s="31"/>
      <c r="U35" s="31"/>
      <c r="V35" s="31"/>
      <c r="W35" s="31"/>
      <c r="X35" s="31"/>
      <c r="Y35" s="31"/>
    </row>
    <row r="36" spans="1:25" ht="12.5" x14ac:dyDescent="0.25">
      <c r="A36" s="21"/>
      <c r="B36" s="34"/>
      <c r="C36" s="34"/>
      <c r="D36" s="34"/>
      <c r="E36" s="34"/>
      <c r="F36" s="34"/>
      <c r="G36" s="34"/>
      <c r="H36" s="34"/>
      <c r="I36" s="34"/>
      <c r="J36" s="34"/>
      <c r="K36" s="34"/>
      <c r="L36" s="34"/>
      <c r="O36" s="27">
        <v>0</v>
      </c>
      <c r="P36" s="27">
        <v>0</v>
      </c>
      <c r="Q36" s="27">
        <v>0</v>
      </c>
      <c r="R36" s="27">
        <v>0</v>
      </c>
      <c r="S36" s="27">
        <v>0</v>
      </c>
      <c r="T36" s="27">
        <v>0</v>
      </c>
      <c r="U36" s="27">
        <v>0</v>
      </c>
      <c r="V36" s="27">
        <v>0</v>
      </c>
      <c r="W36" s="27">
        <v>0</v>
      </c>
      <c r="X36" s="27">
        <v>0</v>
      </c>
      <c r="Y36" s="27">
        <v>0</v>
      </c>
    </row>
    <row r="37" spans="1:25" x14ac:dyDescent="0.3">
      <c r="N37" s="32" t="s">
        <v>136</v>
      </c>
      <c r="O37" s="31"/>
      <c r="P37" s="31"/>
      <c r="Q37" s="31"/>
      <c r="R37" s="31"/>
      <c r="S37" s="31"/>
      <c r="T37" s="31"/>
      <c r="U37" s="31"/>
      <c r="V37" s="31"/>
      <c r="W37" s="31"/>
      <c r="X37" s="31"/>
      <c r="Y37" s="31"/>
    </row>
    <row r="38" spans="1:25" x14ac:dyDescent="0.3">
      <c r="O38" s="27">
        <v>0</v>
      </c>
      <c r="P38" s="27">
        <v>0</v>
      </c>
      <c r="Q38" s="27">
        <v>0</v>
      </c>
      <c r="R38" s="27">
        <v>0</v>
      </c>
      <c r="S38" s="27">
        <v>0</v>
      </c>
      <c r="T38" s="27">
        <v>0</v>
      </c>
      <c r="U38" s="27">
        <v>0</v>
      </c>
      <c r="V38" s="27">
        <v>0</v>
      </c>
      <c r="W38" s="27">
        <v>0</v>
      </c>
      <c r="X38" s="27">
        <v>0</v>
      </c>
      <c r="Y38" s="27">
        <v>0</v>
      </c>
    </row>
    <row r="39" spans="1:25" x14ac:dyDescent="0.3">
      <c r="N39" s="32" t="s">
        <v>130</v>
      </c>
    </row>
    <row r="40" spans="1:25" x14ac:dyDescent="0.3">
      <c r="O40" s="30">
        <v>0</v>
      </c>
      <c r="P40" s="27">
        <v>0</v>
      </c>
      <c r="Q40" s="27">
        <v>0</v>
      </c>
      <c r="R40" s="27">
        <v>0</v>
      </c>
      <c r="S40" s="27">
        <v>0</v>
      </c>
      <c r="T40" s="27">
        <v>0</v>
      </c>
      <c r="U40" s="27">
        <v>0</v>
      </c>
      <c r="V40" s="27">
        <v>1</v>
      </c>
      <c r="W40" s="27">
        <v>0</v>
      </c>
      <c r="X40" s="27">
        <v>0</v>
      </c>
      <c r="Y40" s="27">
        <v>0</v>
      </c>
    </row>
    <row r="43" spans="1:25" x14ac:dyDescent="0.3">
      <c r="N43" s="22" t="s">
        <v>133</v>
      </c>
      <c r="O43" s="31"/>
      <c r="P43" s="31"/>
      <c r="Q43" s="31"/>
      <c r="R43" s="31"/>
      <c r="S43" s="31"/>
      <c r="T43" s="31"/>
      <c r="U43" s="31"/>
      <c r="V43" s="31"/>
      <c r="W43" s="37"/>
      <c r="X43" s="31"/>
      <c r="Y43" s="31"/>
    </row>
    <row r="44" spans="1:25" x14ac:dyDescent="0.3">
      <c r="N44" s="29" t="s">
        <v>2</v>
      </c>
      <c r="O44" s="27"/>
      <c r="P44" s="27">
        <f t="shared" ref="P44:Y48" si="7">C5-P12</f>
        <v>-2</v>
      </c>
      <c r="Q44" s="27">
        <f t="shared" si="7"/>
        <v>-1</v>
      </c>
      <c r="R44" s="27">
        <f t="shared" si="7"/>
        <v>-1</v>
      </c>
      <c r="S44" s="27">
        <f t="shared" si="7"/>
        <v>0</v>
      </c>
      <c r="T44" s="27">
        <f t="shared" si="7"/>
        <v>0</v>
      </c>
      <c r="U44" s="27">
        <f t="shared" si="7"/>
        <v>0</v>
      </c>
      <c r="V44" s="7">
        <f t="shared" si="7"/>
        <v>11</v>
      </c>
      <c r="W44" s="7">
        <f t="shared" si="7"/>
        <v>0</v>
      </c>
      <c r="X44" s="27">
        <f t="shared" si="7"/>
        <v>0</v>
      </c>
      <c r="Y44" s="27">
        <f t="shared" si="7"/>
        <v>0</v>
      </c>
    </row>
    <row r="45" spans="1:25" x14ac:dyDescent="0.3">
      <c r="N45" s="29" t="s">
        <v>3</v>
      </c>
      <c r="O45" s="27"/>
      <c r="P45" s="27">
        <f t="shared" si="7"/>
        <v>0</v>
      </c>
      <c r="Q45" s="27">
        <f t="shared" si="7"/>
        <v>0</v>
      </c>
      <c r="R45" s="27">
        <f t="shared" si="7"/>
        <v>0</v>
      </c>
      <c r="S45" s="27">
        <f t="shared" si="7"/>
        <v>0</v>
      </c>
      <c r="T45" s="27">
        <f t="shared" si="7"/>
        <v>-1</v>
      </c>
      <c r="U45" s="7">
        <f t="shared" si="7"/>
        <v>0</v>
      </c>
      <c r="V45" s="7">
        <f t="shared" si="7"/>
        <v>-8</v>
      </c>
      <c r="W45" s="7">
        <f t="shared" si="7"/>
        <v>0</v>
      </c>
      <c r="X45" s="27">
        <f t="shared" si="7"/>
        <v>0</v>
      </c>
      <c r="Y45" s="27">
        <f t="shared" si="7"/>
        <v>1</v>
      </c>
    </row>
    <row r="46" spans="1:25" x14ac:dyDescent="0.3">
      <c r="N46" s="29" t="s">
        <v>0</v>
      </c>
      <c r="O46" s="27"/>
      <c r="P46" s="27">
        <f t="shared" si="7"/>
        <v>0</v>
      </c>
      <c r="Q46" s="27">
        <f t="shared" si="7"/>
        <v>0</v>
      </c>
      <c r="R46" s="27">
        <f t="shared" si="7"/>
        <v>0</v>
      </c>
      <c r="S46" s="27">
        <f t="shared" si="7"/>
        <v>0</v>
      </c>
      <c r="T46" s="27">
        <f t="shared" si="7"/>
        <v>2</v>
      </c>
      <c r="U46" s="7">
        <f t="shared" si="7"/>
        <v>0</v>
      </c>
      <c r="V46" s="7">
        <f t="shared" si="7"/>
        <v>-4</v>
      </c>
      <c r="W46" s="7">
        <f t="shared" si="7"/>
        <v>5</v>
      </c>
      <c r="X46" s="27">
        <f t="shared" si="7"/>
        <v>0</v>
      </c>
      <c r="Y46" s="27">
        <f t="shared" si="7"/>
        <v>-1</v>
      </c>
    </row>
    <row r="47" spans="1:25" x14ac:dyDescent="0.3">
      <c r="N47" s="29" t="s">
        <v>4</v>
      </c>
      <c r="O47" s="27"/>
      <c r="P47" s="27">
        <f t="shared" si="7"/>
        <v>0</v>
      </c>
      <c r="Q47" s="27">
        <f t="shared" si="7"/>
        <v>0</v>
      </c>
      <c r="R47" s="27">
        <f t="shared" si="7"/>
        <v>0</v>
      </c>
      <c r="S47" s="27">
        <f t="shared" si="7"/>
        <v>0</v>
      </c>
      <c r="T47" s="27">
        <f t="shared" si="7"/>
        <v>0</v>
      </c>
      <c r="U47" s="7">
        <f t="shared" si="7"/>
        <v>0</v>
      </c>
      <c r="V47" s="27">
        <f t="shared" si="7"/>
        <v>0</v>
      </c>
      <c r="W47" s="7">
        <f t="shared" si="7"/>
        <v>1</v>
      </c>
      <c r="X47" s="27">
        <f t="shared" si="7"/>
        <v>0</v>
      </c>
      <c r="Y47" s="27">
        <f t="shared" si="7"/>
        <v>0</v>
      </c>
    </row>
    <row r="48" spans="1:25" x14ac:dyDescent="0.3">
      <c r="N48" s="29" t="s">
        <v>5</v>
      </c>
      <c r="O48" s="27"/>
      <c r="P48" s="27">
        <f t="shared" si="7"/>
        <v>2</v>
      </c>
      <c r="Q48" s="27">
        <f t="shared" si="7"/>
        <v>1</v>
      </c>
      <c r="R48" s="27">
        <f t="shared" si="7"/>
        <v>1</v>
      </c>
      <c r="S48" s="27">
        <f t="shared" si="7"/>
        <v>0</v>
      </c>
      <c r="T48" s="27">
        <f t="shared" si="7"/>
        <v>-1</v>
      </c>
      <c r="U48" s="7">
        <f t="shared" si="7"/>
        <v>0</v>
      </c>
      <c r="V48" s="27">
        <f t="shared" si="7"/>
        <v>1</v>
      </c>
      <c r="W48" s="7">
        <f t="shared" si="7"/>
        <v>-6</v>
      </c>
      <c r="X48" s="27">
        <f t="shared" si="7"/>
        <v>0</v>
      </c>
      <c r="Y48" s="27">
        <f t="shared" si="7"/>
        <v>0</v>
      </c>
    </row>
    <row r="49" spans="14:25" x14ac:dyDescent="0.3">
      <c r="N49" s="14"/>
      <c r="O49" s="27"/>
      <c r="P49" s="27">
        <f t="shared" ref="P49:Y49" si="8">C4-P18</f>
        <v>0</v>
      </c>
      <c r="Q49" s="27">
        <f t="shared" si="8"/>
        <v>0</v>
      </c>
      <c r="R49" s="27">
        <f t="shared" si="8"/>
        <v>0</v>
      </c>
      <c r="S49" s="27">
        <f t="shared" si="8"/>
        <v>0</v>
      </c>
      <c r="T49" s="27">
        <f t="shared" si="8"/>
        <v>0</v>
      </c>
      <c r="U49" s="27">
        <f t="shared" si="8"/>
        <v>0</v>
      </c>
      <c r="V49" s="27">
        <f t="shared" si="8"/>
        <v>0</v>
      </c>
      <c r="W49" s="7">
        <f t="shared" si="8"/>
        <v>0</v>
      </c>
      <c r="X49" s="27">
        <f t="shared" si="8"/>
        <v>0</v>
      </c>
      <c r="Y49" s="27">
        <f t="shared" si="8"/>
        <v>0</v>
      </c>
    </row>
    <row r="50" spans="14:25" x14ac:dyDescent="0.3">
      <c r="W50" s="2"/>
    </row>
    <row r="51" spans="14:25" x14ac:dyDescent="0.3">
      <c r="W51" s="2"/>
    </row>
  </sheetData>
  <mergeCells count="1">
    <mergeCell ref="A1:L1"/>
  </mergeCells>
  <conditionalFormatting sqref="O44:Y49">
    <cfRule type="cellIs" dxfId="5" priority="13" operator="notEqual">
      <formula>0</formula>
    </cfRule>
  </conditionalFormatting>
  <conditionalFormatting sqref="P21:Y27">
    <cfRule type="cellIs" dxfId="4" priority="1" operator="notEqual">
      <formula>P12</formula>
    </cfRule>
  </conditionalFormatting>
  <printOptions horizontalCentered="1" verticalCentered="1"/>
  <pageMargins left="0.45" right="0.45" top="0.75" bottom="0.75" header="0.25" footer="0.3"/>
  <pageSetup fitToWidth="0" orientation="landscape" r:id="rId1"/>
  <headerFooter scaleWithDoc="0">
    <oddHeader>&amp;C&amp;G</oddHeader>
    <oddFooter xml:space="preserve">&amp;L&amp;"-,Italic"&amp;8Updated 1/22/16&amp;R&amp;"+,Italic"&amp;8Information and Resource Management, Office of the Provost            </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09"/>
  <sheetViews>
    <sheetView workbookViewId="0">
      <pane xSplit="13" ySplit="3" topLeftCell="N4" activePane="bottomRight" state="frozen"/>
      <selection pane="topRight" activeCell="N1" sqref="N1"/>
      <selection pane="bottomLeft" activeCell="A2" sqref="A2"/>
      <selection pane="bottomRight" activeCell="J47" sqref="J47"/>
    </sheetView>
  </sheetViews>
  <sheetFormatPr defaultColWidth="9" defaultRowHeight="10" x14ac:dyDescent="0.2"/>
  <cols>
    <col min="1" max="1" width="1.58203125" style="14" customWidth="1"/>
    <col min="2" max="2" width="7.08203125" style="14" customWidth="1"/>
    <col min="3" max="13" width="5.58203125" style="14" customWidth="1"/>
    <col min="14" max="14" width="4.75" style="14" customWidth="1"/>
    <col min="15" max="15" width="6.83203125" style="14" customWidth="1"/>
    <col min="16" max="16" width="7" style="14" customWidth="1"/>
    <col min="17" max="17" width="7.33203125" style="14" customWidth="1"/>
    <col min="18" max="19" width="8" style="14" customWidth="1"/>
    <col min="20" max="29" width="6.58203125" style="14" customWidth="1"/>
    <col min="30" max="41" width="4.58203125" style="14" customWidth="1"/>
    <col min="42" max="16384" width="9" style="14"/>
  </cols>
  <sheetData>
    <row r="1" spans="1:29" ht="10.5" x14ac:dyDescent="0.25">
      <c r="A1" s="15" t="s">
        <v>115</v>
      </c>
    </row>
    <row r="3" spans="1:29" s="15" customFormat="1" ht="10.5" x14ac:dyDescent="0.25">
      <c r="C3" s="15">
        <v>20053</v>
      </c>
      <c r="D3" s="15">
        <v>20063</v>
      </c>
      <c r="E3" s="15">
        <v>20073</v>
      </c>
      <c r="F3" s="15">
        <v>20083</v>
      </c>
      <c r="G3" s="15">
        <v>20093</v>
      </c>
      <c r="H3" s="15">
        <v>20103</v>
      </c>
      <c r="I3" s="15">
        <v>20113</v>
      </c>
      <c r="J3" s="15">
        <v>20123</v>
      </c>
      <c r="K3" s="15">
        <v>20133</v>
      </c>
      <c r="L3" s="15">
        <v>20143</v>
      </c>
      <c r="M3" s="15">
        <v>20153</v>
      </c>
      <c r="S3" s="15">
        <v>20053</v>
      </c>
      <c r="T3" s="15">
        <v>20063</v>
      </c>
      <c r="U3" s="15">
        <v>20073</v>
      </c>
      <c r="V3" s="15">
        <v>20083</v>
      </c>
      <c r="W3" s="15">
        <v>20093</v>
      </c>
      <c r="X3" s="15">
        <v>20103</v>
      </c>
      <c r="Y3" s="15">
        <v>20113</v>
      </c>
      <c r="Z3" s="15">
        <v>20123</v>
      </c>
      <c r="AA3" s="15">
        <v>20133</v>
      </c>
      <c r="AB3" s="15">
        <v>20143</v>
      </c>
      <c r="AC3" s="15">
        <v>20153</v>
      </c>
    </row>
    <row r="4" spans="1:29" ht="10.5" x14ac:dyDescent="0.25">
      <c r="B4" s="15"/>
    </row>
    <row r="5" spans="1:29" x14ac:dyDescent="0.2">
      <c r="B5" s="14" t="s">
        <v>19</v>
      </c>
      <c r="C5" s="14">
        <v>44</v>
      </c>
      <c r="D5" s="14">
        <v>32</v>
      </c>
      <c r="E5" s="14">
        <v>60</v>
      </c>
      <c r="F5" s="14">
        <v>177</v>
      </c>
      <c r="G5" s="14">
        <v>259</v>
      </c>
      <c r="H5" s="14">
        <v>388</v>
      </c>
      <c r="I5" s="14">
        <v>484</v>
      </c>
      <c r="J5" s="14">
        <v>399</v>
      </c>
      <c r="K5" s="14">
        <v>471</v>
      </c>
      <c r="L5" s="14">
        <v>572</v>
      </c>
      <c r="M5" s="14">
        <v>614</v>
      </c>
      <c r="T5" s="14" t="e">
        <f>#REF!</f>
        <v>#REF!</v>
      </c>
      <c r="U5" s="14" t="e">
        <f>#REF!</f>
        <v>#REF!</v>
      </c>
      <c r="V5" s="14" t="e">
        <f>#REF!</f>
        <v>#REF!</v>
      </c>
      <c r="W5" s="14" t="e">
        <f>#REF!</f>
        <v>#REF!</v>
      </c>
      <c r="X5" s="14" t="e">
        <f>#REF!</f>
        <v>#REF!</v>
      </c>
      <c r="Y5" s="14" t="e">
        <f>#REF!</f>
        <v>#REF!</v>
      </c>
      <c r="Z5" s="14" t="e">
        <f>#REF!</f>
        <v>#REF!</v>
      </c>
      <c r="AA5" s="14" t="e">
        <f>#REF!</f>
        <v>#REF!</v>
      </c>
      <c r="AB5" s="14" t="e">
        <f>#REF!</f>
        <v>#REF!</v>
      </c>
      <c r="AC5" s="14" t="e">
        <f>#REF!</f>
        <v>#REF!</v>
      </c>
    </row>
    <row r="8" spans="1:29" x14ac:dyDescent="0.2">
      <c r="A8" s="14" t="s">
        <v>106</v>
      </c>
    </row>
    <row r="9" spans="1:29" x14ac:dyDescent="0.2">
      <c r="A9" s="14" t="s">
        <v>107</v>
      </c>
    </row>
    <row r="10" spans="1:29" x14ac:dyDescent="0.2">
      <c r="A10" s="14" t="s">
        <v>105</v>
      </c>
    </row>
    <row r="11" spans="1:29" x14ac:dyDescent="0.2">
      <c r="A11" s="14" t="s">
        <v>110</v>
      </c>
    </row>
    <row r="12" spans="1:29" x14ac:dyDescent="0.2">
      <c r="A12" s="14" t="s">
        <v>108</v>
      </c>
    </row>
    <row r="13" spans="1:29" x14ac:dyDescent="0.2">
      <c r="A13" s="14" t="s">
        <v>104</v>
      </c>
    </row>
    <row r="16" spans="1:29" x14ac:dyDescent="0.2">
      <c r="B16" s="14" t="s">
        <v>2</v>
      </c>
      <c r="C16" s="14">
        <v>2315</v>
      </c>
      <c r="D16" s="14">
        <v>2462</v>
      </c>
      <c r="E16" s="14">
        <v>2449</v>
      </c>
      <c r="F16" s="14">
        <v>2224</v>
      </c>
      <c r="G16" s="14">
        <v>2052</v>
      </c>
      <c r="H16" s="14">
        <v>2096</v>
      </c>
      <c r="I16" s="14">
        <v>2062</v>
      </c>
      <c r="J16" s="14">
        <v>2110</v>
      </c>
      <c r="K16" s="14">
        <v>2134</v>
      </c>
      <c r="L16" s="14">
        <v>2197</v>
      </c>
      <c r="M16" s="14">
        <v>2459</v>
      </c>
      <c r="T16" s="14">
        <v>2462</v>
      </c>
      <c r="U16" s="14">
        <v>2448</v>
      </c>
      <c r="V16" s="14">
        <v>2224</v>
      </c>
      <c r="W16" s="14">
        <v>2052</v>
      </c>
      <c r="X16" s="14">
        <v>2096</v>
      </c>
      <c r="Y16" s="14">
        <v>2062</v>
      </c>
      <c r="Z16" s="14">
        <v>2122</v>
      </c>
      <c r="AA16" s="14">
        <v>2134</v>
      </c>
      <c r="AB16" s="14">
        <v>2197</v>
      </c>
      <c r="AC16" s="14">
        <v>2459</v>
      </c>
    </row>
    <row r="17" spans="2:29" x14ac:dyDescent="0.2">
      <c r="B17" s="14" t="s">
        <v>3</v>
      </c>
      <c r="C17" s="14">
        <v>1318</v>
      </c>
      <c r="D17" s="14">
        <v>1626</v>
      </c>
      <c r="E17" s="14">
        <v>1616</v>
      </c>
      <c r="F17" s="14">
        <v>1694</v>
      </c>
      <c r="G17" s="14">
        <v>1599</v>
      </c>
      <c r="H17" s="14">
        <v>1875</v>
      </c>
      <c r="I17" s="14">
        <v>1813</v>
      </c>
      <c r="J17" s="14">
        <v>1758</v>
      </c>
      <c r="K17" s="14">
        <v>1606</v>
      </c>
      <c r="L17" s="14">
        <v>1637</v>
      </c>
      <c r="M17" s="14">
        <v>1862</v>
      </c>
      <c r="T17" s="14">
        <v>1626</v>
      </c>
      <c r="U17" s="14">
        <v>1616</v>
      </c>
      <c r="V17" s="14">
        <v>1694</v>
      </c>
      <c r="W17" s="14">
        <v>1599</v>
      </c>
      <c r="X17" s="14">
        <v>1874</v>
      </c>
      <c r="Y17" s="14">
        <v>1813</v>
      </c>
      <c r="Z17" s="14">
        <v>1750</v>
      </c>
      <c r="AA17" s="14">
        <v>1606</v>
      </c>
      <c r="AB17" s="14">
        <v>1637</v>
      </c>
      <c r="AC17" s="14">
        <v>1863</v>
      </c>
    </row>
    <row r="18" spans="2:29" x14ac:dyDescent="0.2">
      <c r="B18" s="14" t="s">
        <v>0</v>
      </c>
      <c r="C18" s="14">
        <v>172</v>
      </c>
      <c r="D18" s="14">
        <v>171</v>
      </c>
      <c r="E18" s="14">
        <v>163</v>
      </c>
      <c r="F18" s="14">
        <v>152</v>
      </c>
      <c r="G18" s="14">
        <v>152</v>
      </c>
      <c r="H18" s="14">
        <v>196</v>
      </c>
      <c r="I18" s="14">
        <v>207</v>
      </c>
      <c r="J18" s="14">
        <v>202</v>
      </c>
      <c r="K18" s="14">
        <v>242</v>
      </c>
      <c r="L18" s="14">
        <v>258</v>
      </c>
      <c r="M18" s="14">
        <v>304</v>
      </c>
      <c r="T18" s="14">
        <v>171</v>
      </c>
      <c r="U18" s="14">
        <v>164</v>
      </c>
      <c r="V18" s="14">
        <v>152</v>
      </c>
      <c r="W18" s="14">
        <v>152</v>
      </c>
      <c r="X18" s="14">
        <v>198</v>
      </c>
      <c r="Y18" s="14">
        <v>207</v>
      </c>
      <c r="Z18" s="14">
        <v>198</v>
      </c>
      <c r="AA18" s="14">
        <v>242</v>
      </c>
      <c r="AB18" s="14">
        <v>258</v>
      </c>
      <c r="AC18" s="14">
        <v>302</v>
      </c>
    </row>
    <row r="19" spans="2:29" x14ac:dyDescent="0.2">
      <c r="B19" s="14" t="s">
        <v>4</v>
      </c>
      <c r="C19" s="14">
        <v>1</v>
      </c>
      <c r="D19" s="14">
        <v>0</v>
      </c>
      <c r="E19" s="14">
        <v>0</v>
      </c>
      <c r="F19" s="14">
        <v>0</v>
      </c>
      <c r="G19" s="14">
        <v>1</v>
      </c>
      <c r="H19" s="14">
        <v>1</v>
      </c>
      <c r="I19" s="14">
        <v>0</v>
      </c>
      <c r="J19" s="14">
        <v>2</v>
      </c>
      <c r="K19" s="14">
        <v>1</v>
      </c>
      <c r="L19" s="14">
        <v>2</v>
      </c>
      <c r="M19" s="14">
        <v>2</v>
      </c>
      <c r="T19" s="14">
        <v>0</v>
      </c>
      <c r="U19" s="14">
        <v>0</v>
      </c>
      <c r="V19" s="14">
        <v>0</v>
      </c>
      <c r="W19" s="14">
        <v>1</v>
      </c>
      <c r="X19" s="14">
        <v>1</v>
      </c>
      <c r="Y19" s="14">
        <v>0</v>
      </c>
      <c r="Z19" s="14">
        <v>2</v>
      </c>
      <c r="AA19" s="14">
        <v>1</v>
      </c>
      <c r="AB19" s="14">
        <v>2</v>
      </c>
      <c r="AC19" s="14">
        <v>2</v>
      </c>
    </row>
    <row r="20" spans="2:29" s="15" customFormat="1" ht="10.5" x14ac:dyDescent="0.25">
      <c r="B20" s="15" t="s">
        <v>5</v>
      </c>
      <c r="C20" s="15">
        <v>43</v>
      </c>
      <c r="D20" s="15">
        <v>30</v>
      </c>
      <c r="E20" s="15">
        <v>59</v>
      </c>
      <c r="F20" s="15">
        <v>176</v>
      </c>
      <c r="G20" s="15">
        <v>259</v>
      </c>
      <c r="H20" s="15">
        <v>389</v>
      </c>
      <c r="I20" s="15">
        <v>483</v>
      </c>
      <c r="J20" s="15">
        <v>398</v>
      </c>
      <c r="K20" s="15">
        <v>477</v>
      </c>
      <c r="L20" s="15">
        <v>572</v>
      </c>
      <c r="M20" s="15">
        <v>614</v>
      </c>
      <c r="T20" s="15">
        <v>30</v>
      </c>
      <c r="U20" s="15">
        <v>59</v>
      </c>
      <c r="V20" s="15">
        <v>176</v>
      </c>
      <c r="W20" s="15">
        <v>259</v>
      </c>
      <c r="X20" s="15">
        <v>388</v>
      </c>
      <c r="Y20" s="15">
        <v>483</v>
      </c>
      <c r="Z20" s="15">
        <v>398</v>
      </c>
      <c r="AA20" s="15">
        <v>477</v>
      </c>
      <c r="AB20" s="15">
        <v>572</v>
      </c>
      <c r="AC20" s="15">
        <v>615</v>
      </c>
    </row>
    <row r="21" spans="2:29" x14ac:dyDescent="0.2">
      <c r="B21" s="14" t="s">
        <v>1</v>
      </c>
      <c r="C21" s="14">
        <f t="shared" ref="C21:I21" si="0">SUM(C16:C20)</f>
        <v>3849</v>
      </c>
      <c r="D21" s="14">
        <f t="shared" si="0"/>
        <v>4289</v>
      </c>
      <c r="E21" s="14">
        <f t="shared" si="0"/>
        <v>4287</v>
      </c>
      <c r="F21" s="14">
        <f t="shared" si="0"/>
        <v>4246</v>
      </c>
      <c r="G21" s="14">
        <f t="shared" si="0"/>
        <v>4063</v>
      </c>
      <c r="H21" s="14">
        <f t="shared" si="0"/>
        <v>4557</v>
      </c>
      <c r="I21" s="14">
        <f t="shared" si="0"/>
        <v>4565</v>
      </c>
      <c r="J21" s="14">
        <f>SUM(J16:J20)</f>
        <v>4470</v>
      </c>
      <c r="K21" s="14">
        <f t="shared" ref="K21:M21" si="1">SUM(K16:K20)</f>
        <v>4460</v>
      </c>
      <c r="L21" s="14">
        <f t="shared" si="1"/>
        <v>4666</v>
      </c>
      <c r="M21" s="14">
        <f t="shared" si="1"/>
        <v>5241</v>
      </c>
      <c r="T21" s="14">
        <f>SUM(T16:T20)</f>
        <v>4289</v>
      </c>
      <c r="U21" s="14">
        <f t="shared" ref="U21:AC21" si="2">SUM(U16:U20)</f>
        <v>4287</v>
      </c>
      <c r="V21" s="14">
        <f t="shared" si="2"/>
        <v>4246</v>
      </c>
      <c r="W21" s="14">
        <f t="shared" si="2"/>
        <v>4063</v>
      </c>
      <c r="X21" s="14">
        <f t="shared" si="2"/>
        <v>4557</v>
      </c>
      <c r="Y21" s="14">
        <f t="shared" si="2"/>
        <v>4565</v>
      </c>
      <c r="Z21" s="14">
        <f t="shared" si="2"/>
        <v>4470</v>
      </c>
      <c r="AA21" s="14">
        <f t="shared" si="2"/>
        <v>4460</v>
      </c>
      <c r="AB21" s="14">
        <f t="shared" si="2"/>
        <v>4666</v>
      </c>
      <c r="AC21" s="14">
        <f t="shared" si="2"/>
        <v>5241</v>
      </c>
    </row>
    <row r="23" spans="2:29" x14ac:dyDescent="0.2">
      <c r="P23" s="14" t="s">
        <v>116</v>
      </c>
      <c r="T23" s="14">
        <f t="shared" ref="T23:AC28" si="3">T16-D16</f>
        <v>0</v>
      </c>
      <c r="U23" s="14">
        <f t="shared" si="3"/>
        <v>-1</v>
      </c>
      <c r="V23" s="14">
        <f t="shared" si="3"/>
        <v>0</v>
      </c>
      <c r="W23" s="14">
        <f t="shared" si="3"/>
        <v>0</v>
      </c>
      <c r="X23" s="14">
        <f t="shared" si="3"/>
        <v>0</v>
      </c>
      <c r="Y23" s="14">
        <f t="shared" si="3"/>
        <v>0</v>
      </c>
      <c r="Z23" s="14">
        <f t="shared" si="3"/>
        <v>12</v>
      </c>
      <c r="AA23" s="14">
        <f t="shared" si="3"/>
        <v>0</v>
      </c>
      <c r="AB23" s="14">
        <f t="shared" si="3"/>
        <v>0</v>
      </c>
      <c r="AC23" s="14">
        <f t="shared" si="3"/>
        <v>0</v>
      </c>
    </row>
    <row r="24" spans="2:29" x14ac:dyDescent="0.2">
      <c r="T24" s="14">
        <f t="shared" si="3"/>
        <v>0</v>
      </c>
      <c r="U24" s="14">
        <f t="shared" si="3"/>
        <v>0</v>
      </c>
      <c r="V24" s="14">
        <f t="shared" si="3"/>
        <v>0</v>
      </c>
      <c r="W24" s="14">
        <f t="shared" si="3"/>
        <v>0</v>
      </c>
      <c r="X24" s="14">
        <f t="shared" si="3"/>
        <v>-1</v>
      </c>
      <c r="Y24" s="14">
        <f t="shared" si="3"/>
        <v>0</v>
      </c>
      <c r="Z24" s="14">
        <f t="shared" si="3"/>
        <v>-8</v>
      </c>
      <c r="AA24" s="14">
        <f t="shared" si="3"/>
        <v>0</v>
      </c>
      <c r="AB24" s="14">
        <f t="shared" si="3"/>
        <v>0</v>
      </c>
      <c r="AC24" s="14">
        <f t="shared" si="3"/>
        <v>1</v>
      </c>
    </row>
    <row r="25" spans="2:29" x14ac:dyDescent="0.2">
      <c r="T25" s="14">
        <f t="shared" si="3"/>
        <v>0</v>
      </c>
      <c r="U25" s="14">
        <f t="shared" si="3"/>
        <v>1</v>
      </c>
      <c r="V25" s="14">
        <f t="shared" si="3"/>
        <v>0</v>
      </c>
      <c r="W25" s="14">
        <f t="shared" si="3"/>
        <v>0</v>
      </c>
      <c r="X25" s="14">
        <f t="shared" si="3"/>
        <v>2</v>
      </c>
      <c r="Y25" s="14">
        <f t="shared" si="3"/>
        <v>0</v>
      </c>
      <c r="Z25" s="14">
        <f t="shared" si="3"/>
        <v>-4</v>
      </c>
      <c r="AA25" s="14">
        <f t="shared" si="3"/>
        <v>0</v>
      </c>
      <c r="AB25" s="14">
        <f t="shared" si="3"/>
        <v>0</v>
      </c>
      <c r="AC25" s="14">
        <f t="shared" si="3"/>
        <v>-2</v>
      </c>
    </row>
    <row r="26" spans="2:29" x14ac:dyDescent="0.2">
      <c r="T26" s="14">
        <f t="shared" si="3"/>
        <v>0</v>
      </c>
      <c r="U26" s="14">
        <f t="shared" si="3"/>
        <v>0</v>
      </c>
      <c r="V26" s="14">
        <f t="shared" si="3"/>
        <v>0</v>
      </c>
      <c r="W26" s="14">
        <f t="shared" si="3"/>
        <v>0</v>
      </c>
      <c r="X26" s="14">
        <f t="shared" si="3"/>
        <v>0</v>
      </c>
      <c r="Y26" s="14">
        <f t="shared" si="3"/>
        <v>0</v>
      </c>
      <c r="Z26" s="14">
        <f t="shared" si="3"/>
        <v>0</v>
      </c>
      <c r="AA26" s="14">
        <f t="shared" si="3"/>
        <v>0</v>
      </c>
      <c r="AB26" s="14">
        <f t="shared" si="3"/>
        <v>0</v>
      </c>
      <c r="AC26" s="14">
        <f t="shared" si="3"/>
        <v>0</v>
      </c>
    </row>
    <row r="27" spans="2:29" ht="10.5" x14ac:dyDescent="0.25">
      <c r="T27" s="15">
        <f t="shared" si="3"/>
        <v>0</v>
      </c>
      <c r="U27" s="15">
        <f t="shared" si="3"/>
        <v>0</v>
      </c>
      <c r="V27" s="15">
        <f t="shared" si="3"/>
        <v>0</v>
      </c>
      <c r="W27" s="15">
        <f t="shared" si="3"/>
        <v>0</v>
      </c>
      <c r="X27" s="15">
        <f t="shared" si="3"/>
        <v>-1</v>
      </c>
      <c r="Y27" s="15">
        <f t="shared" si="3"/>
        <v>0</v>
      </c>
      <c r="Z27" s="15">
        <f t="shared" si="3"/>
        <v>0</v>
      </c>
      <c r="AA27" s="15">
        <f t="shared" si="3"/>
        <v>0</v>
      </c>
      <c r="AB27" s="15">
        <f t="shared" si="3"/>
        <v>0</v>
      </c>
      <c r="AC27" s="15">
        <f t="shared" si="3"/>
        <v>1</v>
      </c>
    </row>
    <row r="28" spans="2:29" x14ac:dyDescent="0.2">
      <c r="T28" s="14">
        <f t="shared" si="3"/>
        <v>0</v>
      </c>
      <c r="U28" s="14">
        <f t="shared" si="3"/>
        <v>0</v>
      </c>
      <c r="V28" s="14">
        <f t="shared" si="3"/>
        <v>0</v>
      </c>
      <c r="W28" s="14">
        <f t="shared" si="3"/>
        <v>0</v>
      </c>
      <c r="X28" s="14">
        <f t="shared" si="3"/>
        <v>0</v>
      </c>
      <c r="Y28" s="14">
        <f t="shared" si="3"/>
        <v>0</v>
      </c>
      <c r="Z28" s="14">
        <f t="shared" si="3"/>
        <v>0</v>
      </c>
      <c r="AA28" s="14">
        <f t="shared" si="3"/>
        <v>0</v>
      </c>
      <c r="AB28" s="14">
        <f t="shared" si="3"/>
        <v>0</v>
      </c>
      <c r="AC28" s="14">
        <f t="shared" si="3"/>
        <v>0</v>
      </c>
    </row>
    <row r="30" spans="2:29" x14ac:dyDescent="0.2">
      <c r="C30" s="14" t="s">
        <v>109</v>
      </c>
    </row>
    <row r="32" spans="2:29" s="15" customFormat="1" ht="10.5" x14ac:dyDescent="0.25">
      <c r="C32" s="15">
        <f>SUM(C33:C104)</f>
        <v>43</v>
      </c>
      <c r="D32" s="15">
        <f t="shared" ref="D32:M32" si="4">SUM(D33:D104)</f>
        <v>30</v>
      </c>
      <c r="E32" s="15">
        <f t="shared" si="4"/>
        <v>59</v>
      </c>
      <c r="F32" s="15">
        <f t="shared" si="4"/>
        <v>176</v>
      </c>
      <c r="G32" s="15">
        <f t="shared" si="4"/>
        <v>259</v>
      </c>
      <c r="H32" s="16">
        <f t="shared" si="4"/>
        <v>388</v>
      </c>
      <c r="I32" s="15">
        <f t="shared" si="4"/>
        <v>483</v>
      </c>
      <c r="J32" s="15">
        <f t="shared" si="4"/>
        <v>398</v>
      </c>
      <c r="K32" s="16">
        <f t="shared" si="4"/>
        <v>476</v>
      </c>
      <c r="L32" s="15">
        <f t="shared" si="4"/>
        <v>572</v>
      </c>
      <c r="M32" s="16">
        <f t="shared" si="4"/>
        <v>615</v>
      </c>
      <c r="T32" s="15">
        <f>SUM(T33:T104)</f>
        <v>30</v>
      </c>
      <c r="U32" s="15">
        <f t="shared" ref="U32:AC32" si="5">SUM(U33:U104)</f>
        <v>59</v>
      </c>
      <c r="V32" s="15">
        <f t="shared" si="5"/>
        <v>176</v>
      </c>
      <c r="W32" s="15">
        <f t="shared" si="5"/>
        <v>259</v>
      </c>
      <c r="X32" s="15">
        <f t="shared" si="5"/>
        <v>388</v>
      </c>
      <c r="Y32" s="15">
        <f t="shared" si="5"/>
        <v>483</v>
      </c>
      <c r="Z32" s="15">
        <f t="shared" si="5"/>
        <v>398</v>
      </c>
      <c r="AA32" s="16">
        <f t="shared" si="5"/>
        <v>476</v>
      </c>
      <c r="AB32" s="15">
        <f t="shared" si="5"/>
        <v>572</v>
      </c>
      <c r="AC32" s="15">
        <f t="shared" si="5"/>
        <v>615</v>
      </c>
    </row>
    <row r="33" spans="2:29" x14ac:dyDescent="0.2">
      <c r="B33" s="14" t="s">
        <v>49</v>
      </c>
      <c r="F33" s="14">
        <v>1</v>
      </c>
      <c r="H33" s="14">
        <v>1</v>
      </c>
      <c r="M33" s="14">
        <v>1</v>
      </c>
      <c r="O33" s="14" t="s">
        <v>49</v>
      </c>
      <c r="T33" s="14">
        <v>0</v>
      </c>
      <c r="U33" s="14">
        <v>0</v>
      </c>
      <c r="V33" s="14">
        <v>1</v>
      </c>
      <c r="W33" s="14">
        <v>0</v>
      </c>
      <c r="X33" s="14">
        <v>1</v>
      </c>
      <c r="Y33" s="14">
        <v>0</v>
      </c>
      <c r="Z33" s="14">
        <v>0</v>
      </c>
      <c r="AA33" s="14">
        <v>0</v>
      </c>
      <c r="AB33" s="14">
        <v>0</v>
      </c>
      <c r="AC33" s="14">
        <v>1</v>
      </c>
    </row>
    <row r="34" spans="2:29" x14ac:dyDescent="0.2">
      <c r="B34" s="14" t="s">
        <v>55</v>
      </c>
      <c r="C34" s="14">
        <v>2</v>
      </c>
      <c r="I34" s="14">
        <v>1</v>
      </c>
      <c r="O34" s="14" t="s">
        <v>55</v>
      </c>
      <c r="T34" s="14">
        <v>0</v>
      </c>
      <c r="U34" s="14">
        <v>0</v>
      </c>
      <c r="V34" s="14">
        <v>0</v>
      </c>
      <c r="W34" s="14">
        <v>0</v>
      </c>
      <c r="X34" s="14">
        <v>0</v>
      </c>
      <c r="Y34" s="14">
        <v>1</v>
      </c>
      <c r="Z34" s="14">
        <v>0</v>
      </c>
      <c r="AA34" s="14">
        <v>0</v>
      </c>
      <c r="AB34" s="14">
        <v>0</v>
      </c>
      <c r="AC34" s="14">
        <v>0</v>
      </c>
    </row>
    <row r="35" spans="2:29" x14ac:dyDescent="0.2">
      <c r="B35" s="14" t="s">
        <v>37</v>
      </c>
      <c r="L35" s="14">
        <v>1</v>
      </c>
      <c r="O35" s="14" t="s">
        <v>80</v>
      </c>
      <c r="T35" s="14">
        <v>0</v>
      </c>
      <c r="U35" s="14">
        <v>0</v>
      </c>
      <c r="V35" s="14">
        <v>0</v>
      </c>
      <c r="W35" s="14">
        <v>0</v>
      </c>
      <c r="X35" s="14">
        <v>0</v>
      </c>
      <c r="Y35" s="14">
        <v>0</v>
      </c>
      <c r="Z35" s="14">
        <v>0</v>
      </c>
      <c r="AA35" s="14">
        <v>0</v>
      </c>
      <c r="AB35" s="14">
        <v>1</v>
      </c>
      <c r="AC35" s="14">
        <v>0</v>
      </c>
    </row>
    <row r="36" spans="2:29" x14ac:dyDescent="0.2">
      <c r="B36" s="14" t="s">
        <v>66</v>
      </c>
      <c r="H36" s="14">
        <v>1</v>
      </c>
      <c r="O36" s="14" t="s">
        <v>81</v>
      </c>
      <c r="T36" s="14">
        <v>0</v>
      </c>
      <c r="U36" s="14">
        <v>0</v>
      </c>
      <c r="V36" s="14">
        <v>0</v>
      </c>
      <c r="W36" s="14">
        <v>0</v>
      </c>
      <c r="X36" s="14">
        <v>1</v>
      </c>
      <c r="Y36" s="14">
        <v>0</v>
      </c>
      <c r="Z36" s="14">
        <v>0</v>
      </c>
      <c r="AA36" s="14">
        <v>0</v>
      </c>
      <c r="AB36" s="14">
        <v>0</v>
      </c>
      <c r="AC36" s="14">
        <v>0</v>
      </c>
    </row>
    <row r="37" spans="2:29" x14ac:dyDescent="0.2">
      <c r="B37" s="14" t="s">
        <v>38</v>
      </c>
      <c r="L37" s="14">
        <v>1</v>
      </c>
      <c r="O37" s="14" t="s">
        <v>82</v>
      </c>
      <c r="T37" s="14">
        <v>0</v>
      </c>
      <c r="U37" s="14">
        <v>0</v>
      </c>
      <c r="V37" s="14">
        <v>0</v>
      </c>
      <c r="W37" s="14">
        <v>0</v>
      </c>
      <c r="X37" s="14">
        <v>0</v>
      </c>
      <c r="Y37" s="14">
        <v>0</v>
      </c>
      <c r="Z37" s="14">
        <v>0</v>
      </c>
      <c r="AA37" s="14">
        <v>0</v>
      </c>
      <c r="AB37" s="14">
        <v>1</v>
      </c>
      <c r="AC37" s="14">
        <v>0</v>
      </c>
    </row>
    <row r="38" spans="2:29" x14ac:dyDescent="0.2">
      <c r="B38" s="14" t="s">
        <v>20</v>
      </c>
      <c r="F38" s="14">
        <v>1</v>
      </c>
      <c r="K38" s="14">
        <v>1</v>
      </c>
      <c r="L38" s="14">
        <v>1</v>
      </c>
      <c r="O38" s="14" t="s">
        <v>20</v>
      </c>
      <c r="T38" s="14">
        <v>0</v>
      </c>
      <c r="U38" s="14">
        <v>0</v>
      </c>
      <c r="V38" s="14">
        <v>1</v>
      </c>
      <c r="W38" s="14">
        <v>0</v>
      </c>
      <c r="X38" s="14">
        <v>0</v>
      </c>
      <c r="Y38" s="14">
        <v>0</v>
      </c>
      <c r="Z38" s="14">
        <v>0</v>
      </c>
      <c r="AA38" s="14">
        <v>1</v>
      </c>
      <c r="AB38" s="14">
        <v>1</v>
      </c>
      <c r="AC38" s="14">
        <v>0</v>
      </c>
    </row>
    <row r="39" spans="2:29" x14ac:dyDescent="0.2">
      <c r="B39" s="14" t="s">
        <v>71</v>
      </c>
      <c r="E39" s="14">
        <v>2</v>
      </c>
      <c r="O39" s="14" t="s">
        <v>71</v>
      </c>
      <c r="T39" s="14">
        <v>0</v>
      </c>
      <c r="U39" s="14">
        <v>2</v>
      </c>
      <c r="V39" s="14">
        <v>0</v>
      </c>
      <c r="W39" s="14">
        <v>0</v>
      </c>
      <c r="X39" s="14">
        <v>0</v>
      </c>
      <c r="Y39" s="14">
        <v>0</v>
      </c>
      <c r="Z39" s="14">
        <v>0</v>
      </c>
      <c r="AA39" s="14">
        <v>0</v>
      </c>
      <c r="AB39" s="14">
        <v>0</v>
      </c>
      <c r="AC39" s="14">
        <v>0</v>
      </c>
    </row>
    <row r="40" spans="2:29" x14ac:dyDescent="0.2">
      <c r="B40" s="14" t="s">
        <v>39</v>
      </c>
      <c r="H40" s="14">
        <v>2</v>
      </c>
      <c r="L40" s="14">
        <v>1</v>
      </c>
      <c r="O40" s="14" t="s">
        <v>39</v>
      </c>
      <c r="T40" s="14">
        <v>0</v>
      </c>
      <c r="U40" s="14">
        <v>0</v>
      </c>
      <c r="V40" s="14">
        <v>0</v>
      </c>
      <c r="W40" s="14">
        <v>0</v>
      </c>
      <c r="X40" s="14">
        <v>2</v>
      </c>
      <c r="Y40" s="14">
        <v>0</v>
      </c>
      <c r="Z40" s="14">
        <v>0</v>
      </c>
      <c r="AA40" s="14">
        <v>0</v>
      </c>
      <c r="AB40" s="14">
        <v>1</v>
      </c>
      <c r="AC40" s="14">
        <v>0</v>
      </c>
    </row>
    <row r="41" spans="2:29" x14ac:dyDescent="0.2">
      <c r="B41" s="14" t="s">
        <v>56</v>
      </c>
      <c r="G41" s="14">
        <v>2</v>
      </c>
      <c r="I41" s="14">
        <v>1</v>
      </c>
      <c r="O41" s="14" t="s">
        <v>56</v>
      </c>
      <c r="T41" s="14">
        <v>0</v>
      </c>
      <c r="U41" s="14">
        <v>0</v>
      </c>
      <c r="V41" s="14">
        <v>0</v>
      </c>
      <c r="W41" s="14">
        <v>2</v>
      </c>
      <c r="X41" s="14">
        <v>0</v>
      </c>
      <c r="Y41" s="14">
        <v>1</v>
      </c>
      <c r="Z41" s="14">
        <v>0</v>
      </c>
      <c r="AA41" s="14">
        <v>0</v>
      </c>
      <c r="AB41" s="14">
        <v>0</v>
      </c>
      <c r="AC41" s="14">
        <v>0</v>
      </c>
    </row>
    <row r="42" spans="2:29" x14ac:dyDescent="0.2">
      <c r="B42" s="14" t="s">
        <v>40</v>
      </c>
      <c r="I42" s="14">
        <v>2</v>
      </c>
      <c r="L42" s="14">
        <v>1</v>
      </c>
      <c r="O42" s="14" t="s">
        <v>40</v>
      </c>
      <c r="T42" s="14">
        <v>0</v>
      </c>
      <c r="U42" s="14">
        <v>0</v>
      </c>
      <c r="V42" s="14">
        <v>0</v>
      </c>
      <c r="W42" s="14">
        <v>0</v>
      </c>
      <c r="X42" s="14">
        <v>0</v>
      </c>
      <c r="Y42" s="14">
        <v>2</v>
      </c>
      <c r="Z42" s="14">
        <v>0</v>
      </c>
      <c r="AA42" s="14">
        <v>0</v>
      </c>
      <c r="AB42" s="14">
        <v>1</v>
      </c>
      <c r="AC42" s="14">
        <v>0</v>
      </c>
    </row>
    <row r="43" spans="2:29" x14ac:dyDescent="0.2">
      <c r="B43" s="14" t="s">
        <v>21</v>
      </c>
      <c r="G43" s="14">
        <v>1</v>
      </c>
      <c r="H43" s="14">
        <v>1</v>
      </c>
      <c r="K43" s="14">
        <v>1</v>
      </c>
      <c r="M43" s="14">
        <v>1</v>
      </c>
      <c r="O43" s="14" t="s">
        <v>83</v>
      </c>
      <c r="T43" s="14">
        <v>0</v>
      </c>
      <c r="U43" s="14">
        <v>0</v>
      </c>
      <c r="V43" s="14">
        <v>0</v>
      </c>
      <c r="W43" s="14">
        <v>1</v>
      </c>
      <c r="X43" s="14">
        <v>1</v>
      </c>
      <c r="Y43" s="14">
        <v>0</v>
      </c>
      <c r="Z43" s="14">
        <v>0</v>
      </c>
      <c r="AA43" s="14">
        <v>1</v>
      </c>
      <c r="AB43" s="14">
        <v>0</v>
      </c>
      <c r="AC43" s="14">
        <v>1</v>
      </c>
    </row>
    <row r="44" spans="2:29" x14ac:dyDescent="0.2">
      <c r="B44" s="14" t="s">
        <v>57</v>
      </c>
      <c r="I44" s="14">
        <v>1</v>
      </c>
      <c r="O44" s="14" t="s">
        <v>57</v>
      </c>
      <c r="T44" s="14">
        <v>0</v>
      </c>
      <c r="U44" s="14">
        <v>0</v>
      </c>
      <c r="V44" s="14">
        <v>0</v>
      </c>
      <c r="W44" s="14">
        <v>0</v>
      </c>
      <c r="X44" s="14">
        <v>0</v>
      </c>
      <c r="Y44" s="14">
        <v>1</v>
      </c>
      <c r="Z44" s="14">
        <v>0</v>
      </c>
      <c r="AA44" s="14">
        <v>0</v>
      </c>
      <c r="AB44" s="14">
        <v>0</v>
      </c>
      <c r="AC44" s="14">
        <v>0</v>
      </c>
    </row>
    <row r="45" spans="2:29" x14ac:dyDescent="0.2">
      <c r="B45" s="14" t="s">
        <v>18</v>
      </c>
      <c r="C45" s="14">
        <v>6</v>
      </c>
      <c r="D45" s="14">
        <v>1</v>
      </c>
      <c r="E45" s="14">
        <v>2</v>
      </c>
      <c r="F45" s="14">
        <v>2</v>
      </c>
      <c r="G45" s="14">
        <v>5</v>
      </c>
      <c r="H45" s="14">
        <v>7</v>
      </c>
      <c r="I45" s="14">
        <v>7</v>
      </c>
      <c r="J45" s="14">
        <v>6</v>
      </c>
      <c r="K45" s="14">
        <v>4</v>
      </c>
      <c r="L45" s="14">
        <v>7</v>
      </c>
      <c r="M45" s="14">
        <v>4</v>
      </c>
      <c r="O45" s="14" t="s">
        <v>18</v>
      </c>
      <c r="T45" s="14">
        <v>1</v>
      </c>
      <c r="U45" s="14">
        <v>2</v>
      </c>
      <c r="V45" s="14">
        <v>2</v>
      </c>
      <c r="W45" s="14">
        <v>5</v>
      </c>
      <c r="X45" s="14">
        <v>7</v>
      </c>
      <c r="Y45" s="14">
        <v>7</v>
      </c>
      <c r="Z45" s="14">
        <v>6</v>
      </c>
      <c r="AA45" s="14">
        <v>4</v>
      </c>
      <c r="AB45" s="14">
        <v>7</v>
      </c>
      <c r="AC45" s="14">
        <v>4</v>
      </c>
    </row>
    <row r="46" spans="2:29" x14ac:dyDescent="0.2">
      <c r="B46" s="14" t="s">
        <v>6</v>
      </c>
      <c r="C46" s="14">
        <v>7</v>
      </c>
      <c r="D46" s="14">
        <v>11</v>
      </c>
      <c r="E46" s="14">
        <v>22</v>
      </c>
      <c r="F46" s="14">
        <v>125</v>
      </c>
      <c r="G46" s="14">
        <v>188</v>
      </c>
      <c r="H46" s="14">
        <v>313</v>
      </c>
      <c r="I46" s="14">
        <v>377</v>
      </c>
      <c r="J46" s="14">
        <v>327</v>
      </c>
      <c r="K46" s="14">
        <v>386</v>
      </c>
      <c r="L46" s="14">
        <v>501</v>
      </c>
      <c r="M46" s="14">
        <v>554</v>
      </c>
      <c r="O46" s="14" t="s">
        <v>84</v>
      </c>
      <c r="T46" s="14">
        <v>11</v>
      </c>
      <c r="U46" s="14">
        <v>22</v>
      </c>
      <c r="V46" s="14">
        <v>125</v>
      </c>
      <c r="W46" s="14">
        <v>188</v>
      </c>
      <c r="X46" s="14">
        <v>313</v>
      </c>
      <c r="Y46" s="14">
        <v>377</v>
      </c>
      <c r="Z46" s="14">
        <v>327</v>
      </c>
      <c r="AA46" s="14">
        <v>386</v>
      </c>
      <c r="AB46" s="14">
        <v>501</v>
      </c>
      <c r="AC46" s="14">
        <v>554</v>
      </c>
    </row>
    <row r="47" spans="2:29" x14ac:dyDescent="0.2">
      <c r="B47" s="14" t="s">
        <v>7</v>
      </c>
      <c r="J47" s="14">
        <v>1</v>
      </c>
      <c r="O47" s="14" t="s">
        <v>97</v>
      </c>
      <c r="T47" s="14">
        <v>0</v>
      </c>
      <c r="U47" s="14">
        <v>0</v>
      </c>
      <c r="V47" s="14">
        <v>0</v>
      </c>
      <c r="W47" s="14">
        <v>0</v>
      </c>
      <c r="X47" s="14">
        <v>0</v>
      </c>
      <c r="Y47" s="14">
        <v>0</v>
      </c>
      <c r="Z47" s="14">
        <v>1</v>
      </c>
      <c r="AA47" s="14">
        <v>0</v>
      </c>
      <c r="AB47" s="14">
        <v>0</v>
      </c>
      <c r="AC47" s="14">
        <v>0</v>
      </c>
    </row>
    <row r="48" spans="2:29" x14ac:dyDescent="0.2">
      <c r="B48" s="14" t="s">
        <v>72</v>
      </c>
      <c r="E48" s="14">
        <v>1</v>
      </c>
      <c r="O48" s="14" t="s">
        <v>72</v>
      </c>
      <c r="T48" s="14">
        <v>0</v>
      </c>
      <c r="U48" s="14">
        <v>1</v>
      </c>
      <c r="V48" s="14">
        <v>0</v>
      </c>
      <c r="W48" s="14">
        <v>0</v>
      </c>
      <c r="X48" s="14">
        <v>0</v>
      </c>
      <c r="Y48" s="14">
        <v>0</v>
      </c>
      <c r="Z48" s="14">
        <v>0</v>
      </c>
      <c r="AA48" s="14">
        <v>0</v>
      </c>
      <c r="AB48" s="14">
        <v>0</v>
      </c>
      <c r="AC48" s="14">
        <v>0</v>
      </c>
    </row>
    <row r="49" spans="2:29" x14ac:dyDescent="0.2">
      <c r="B49" s="14" t="s">
        <v>73</v>
      </c>
      <c r="E49" s="14">
        <v>1</v>
      </c>
      <c r="O49" s="14" t="s">
        <v>73</v>
      </c>
      <c r="T49" s="14">
        <v>0</v>
      </c>
      <c r="U49" s="14">
        <v>1</v>
      </c>
      <c r="V49" s="14">
        <v>0</v>
      </c>
      <c r="W49" s="14">
        <v>0</v>
      </c>
      <c r="X49" s="14">
        <v>0</v>
      </c>
      <c r="Y49" s="14">
        <v>0</v>
      </c>
      <c r="Z49" s="14">
        <v>0</v>
      </c>
      <c r="AA49" s="14">
        <v>0</v>
      </c>
      <c r="AB49" s="14">
        <v>0</v>
      </c>
      <c r="AC49" s="14">
        <v>0</v>
      </c>
    </row>
    <row r="50" spans="2:29" x14ac:dyDescent="0.2">
      <c r="B50" s="14" t="s">
        <v>22</v>
      </c>
      <c r="K50" s="14">
        <v>1</v>
      </c>
      <c r="O50" s="14" t="s">
        <v>85</v>
      </c>
      <c r="T50" s="14">
        <v>0</v>
      </c>
      <c r="U50" s="14">
        <v>0</v>
      </c>
      <c r="V50" s="14">
        <v>0</v>
      </c>
      <c r="W50" s="14">
        <v>0</v>
      </c>
      <c r="X50" s="14">
        <v>0</v>
      </c>
      <c r="Y50" s="14">
        <v>0</v>
      </c>
      <c r="Z50" s="14">
        <v>0</v>
      </c>
      <c r="AA50" s="14">
        <v>1</v>
      </c>
      <c r="AB50" s="14">
        <v>0</v>
      </c>
      <c r="AC50" s="14">
        <v>0</v>
      </c>
    </row>
    <row r="51" spans="2:29" x14ac:dyDescent="0.2">
      <c r="B51" s="14" t="s">
        <v>50</v>
      </c>
      <c r="M51" s="14">
        <v>2</v>
      </c>
      <c r="O51" s="14" t="s">
        <v>86</v>
      </c>
      <c r="T51" s="14">
        <v>0</v>
      </c>
      <c r="U51" s="14">
        <v>0</v>
      </c>
      <c r="V51" s="14">
        <v>0</v>
      </c>
      <c r="W51" s="14">
        <v>0</v>
      </c>
      <c r="X51" s="14">
        <v>0</v>
      </c>
      <c r="Y51" s="14">
        <v>0</v>
      </c>
      <c r="Z51" s="14">
        <v>0</v>
      </c>
      <c r="AA51" s="14">
        <v>0</v>
      </c>
      <c r="AB51" s="14">
        <v>0</v>
      </c>
      <c r="AC51" s="14">
        <v>2</v>
      </c>
    </row>
    <row r="52" spans="2:29" x14ac:dyDescent="0.2">
      <c r="B52" s="14" t="s">
        <v>41</v>
      </c>
      <c r="L52" s="14">
        <v>2</v>
      </c>
      <c r="O52" s="14" t="s">
        <v>87</v>
      </c>
      <c r="T52" s="14">
        <v>0</v>
      </c>
      <c r="U52" s="14">
        <v>0</v>
      </c>
      <c r="V52" s="14">
        <v>0</v>
      </c>
      <c r="W52" s="14">
        <v>0</v>
      </c>
      <c r="X52" s="14">
        <v>0</v>
      </c>
      <c r="Y52" s="14">
        <v>0</v>
      </c>
      <c r="Z52" s="14">
        <v>0</v>
      </c>
      <c r="AA52" s="14">
        <v>0</v>
      </c>
      <c r="AB52" s="14">
        <v>2</v>
      </c>
      <c r="AC52" s="14">
        <v>0</v>
      </c>
    </row>
    <row r="53" spans="2:29" x14ac:dyDescent="0.2">
      <c r="B53" s="14" t="s">
        <v>23</v>
      </c>
      <c r="K53" s="14">
        <v>1</v>
      </c>
      <c r="M53" s="14">
        <v>1</v>
      </c>
      <c r="O53" s="14" t="s">
        <v>98</v>
      </c>
      <c r="T53" s="14">
        <v>0</v>
      </c>
      <c r="U53" s="14">
        <v>0</v>
      </c>
      <c r="V53" s="14">
        <v>0</v>
      </c>
      <c r="W53" s="14">
        <v>0</v>
      </c>
      <c r="X53" s="14">
        <v>0</v>
      </c>
      <c r="Y53" s="14">
        <v>0</v>
      </c>
      <c r="Z53" s="14">
        <v>0</v>
      </c>
      <c r="AA53" s="14">
        <v>1</v>
      </c>
      <c r="AB53" s="14">
        <v>0</v>
      </c>
      <c r="AC53" s="14">
        <v>1</v>
      </c>
    </row>
    <row r="54" spans="2:29" x14ac:dyDescent="0.2">
      <c r="B54" s="14" t="s">
        <v>24</v>
      </c>
      <c r="K54" s="14">
        <v>1</v>
      </c>
      <c r="O54" s="14" t="s">
        <v>88</v>
      </c>
      <c r="T54" s="14">
        <v>0</v>
      </c>
      <c r="U54" s="14">
        <v>0</v>
      </c>
      <c r="V54" s="14">
        <v>0</v>
      </c>
      <c r="W54" s="14">
        <v>0</v>
      </c>
      <c r="X54" s="14">
        <v>0</v>
      </c>
      <c r="Y54" s="14">
        <v>0</v>
      </c>
      <c r="Z54" s="14">
        <v>0</v>
      </c>
      <c r="AA54" s="14">
        <v>1</v>
      </c>
      <c r="AB54" s="14">
        <v>0</v>
      </c>
      <c r="AC54" s="14">
        <v>0</v>
      </c>
    </row>
    <row r="55" spans="2:29" x14ac:dyDescent="0.2">
      <c r="B55" s="14" t="s">
        <v>25</v>
      </c>
      <c r="D55" s="14">
        <v>1</v>
      </c>
      <c r="H55" s="14">
        <v>2</v>
      </c>
      <c r="I55" s="14">
        <v>2</v>
      </c>
      <c r="K55" s="14">
        <v>1</v>
      </c>
      <c r="L55" s="14">
        <v>2</v>
      </c>
      <c r="O55" s="14" t="s">
        <v>25</v>
      </c>
      <c r="T55" s="14">
        <v>1</v>
      </c>
      <c r="U55" s="14">
        <v>0</v>
      </c>
      <c r="V55" s="14">
        <v>0</v>
      </c>
      <c r="W55" s="14">
        <v>0</v>
      </c>
      <c r="X55" s="14">
        <v>2</v>
      </c>
      <c r="Y55" s="14">
        <v>2</v>
      </c>
      <c r="Z55" s="14">
        <v>0</v>
      </c>
      <c r="AA55" s="14">
        <v>1</v>
      </c>
      <c r="AB55" s="14">
        <v>2</v>
      </c>
      <c r="AC55" s="14">
        <v>0</v>
      </c>
    </row>
    <row r="56" spans="2:29" x14ac:dyDescent="0.2">
      <c r="B56" s="14" t="s">
        <v>76</v>
      </c>
      <c r="C56" s="14">
        <v>1</v>
      </c>
      <c r="T56" s="14">
        <v>0</v>
      </c>
      <c r="U56" s="14">
        <v>0</v>
      </c>
      <c r="V56" s="14">
        <v>0</v>
      </c>
      <c r="W56" s="14">
        <v>0</v>
      </c>
      <c r="X56" s="14">
        <v>0</v>
      </c>
      <c r="Y56" s="14">
        <v>0</v>
      </c>
      <c r="Z56" s="14">
        <v>0</v>
      </c>
      <c r="AA56" s="14">
        <v>0</v>
      </c>
      <c r="AB56" s="14">
        <v>0</v>
      </c>
      <c r="AC56" s="14">
        <v>0</v>
      </c>
    </row>
    <row r="57" spans="2:29" x14ac:dyDescent="0.2">
      <c r="B57" s="14" t="s">
        <v>8</v>
      </c>
      <c r="C57" s="14">
        <v>1</v>
      </c>
      <c r="E57" s="14">
        <v>1</v>
      </c>
      <c r="F57" s="14">
        <v>1</v>
      </c>
      <c r="I57" s="14">
        <v>1</v>
      </c>
      <c r="J57" s="14">
        <v>2</v>
      </c>
      <c r="K57" s="14">
        <v>5</v>
      </c>
      <c r="L57" s="14">
        <v>5</v>
      </c>
      <c r="M57" s="14">
        <v>4</v>
      </c>
      <c r="O57" s="14" t="s">
        <v>99</v>
      </c>
      <c r="T57" s="14">
        <v>0</v>
      </c>
      <c r="U57" s="14">
        <v>1</v>
      </c>
      <c r="V57" s="14">
        <v>1</v>
      </c>
      <c r="W57" s="14">
        <v>0</v>
      </c>
      <c r="X57" s="14">
        <v>0</v>
      </c>
      <c r="Y57" s="14">
        <v>1</v>
      </c>
      <c r="Z57" s="14">
        <v>2</v>
      </c>
      <c r="AA57" s="14">
        <v>5</v>
      </c>
      <c r="AB57" s="14">
        <v>5</v>
      </c>
      <c r="AC57" s="14">
        <v>4</v>
      </c>
    </row>
    <row r="58" spans="2:29" x14ac:dyDescent="0.2">
      <c r="B58" s="14" t="s">
        <v>26</v>
      </c>
      <c r="K58" s="14">
        <v>1</v>
      </c>
      <c r="O58" s="14" t="s">
        <v>89</v>
      </c>
      <c r="T58" s="14">
        <v>0</v>
      </c>
      <c r="U58" s="14">
        <v>0</v>
      </c>
      <c r="V58" s="14">
        <v>0</v>
      </c>
      <c r="W58" s="14">
        <v>0</v>
      </c>
      <c r="X58" s="14">
        <v>0</v>
      </c>
      <c r="Y58" s="14">
        <v>0</v>
      </c>
      <c r="Z58" s="14">
        <v>0</v>
      </c>
      <c r="AA58" s="14">
        <v>1</v>
      </c>
      <c r="AB58" s="14">
        <v>0</v>
      </c>
      <c r="AC58" s="14">
        <v>0</v>
      </c>
    </row>
    <row r="59" spans="2:29" x14ac:dyDescent="0.2">
      <c r="B59" s="14" t="s">
        <v>74</v>
      </c>
      <c r="D59" s="14">
        <v>1</v>
      </c>
      <c r="O59" s="14" t="s">
        <v>74</v>
      </c>
      <c r="T59" s="14">
        <v>1</v>
      </c>
      <c r="U59" s="14">
        <v>0</v>
      </c>
      <c r="V59" s="14">
        <v>0</v>
      </c>
      <c r="W59" s="14">
        <v>0</v>
      </c>
      <c r="X59" s="14">
        <v>0</v>
      </c>
      <c r="Y59" s="14">
        <v>0</v>
      </c>
      <c r="Z59" s="14">
        <v>0</v>
      </c>
      <c r="AA59" s="14">
        <v>0</v>
      </c>
      <c r="AB59" s="14">
        <v>0</v>
      </c>
      <c r="AC59" s="14">
        <v>0</v>
      </c>
    </row>
    <row r="60" spans="2:29" x14ac:dyDescent="0.2">
      <c r="B60" s="14" t="s">
        <v>9</v>
      </c>
      <c r="C60" s="14">
        <v>2</v>
      </c>
      <c r="D60" s="14">
        <v>1</v>
      </c>
      <c r="E60" s="14">
        <v>4</v>
      </c>
      <c r="F60" s="14">
        <v>8</v>
      </c>
      <c r="G60" s="14">
        <v>4</v>
      </c>
      <c r="H60" s="14">
        <v>3</v>
      </c>
      <c r="I60" s="14">
        <v>10</v>
      </c>
      <c r="J60" s="14">
        <v>3</v>
      </c>
      <c r="K60" s="14">
        <v>10</v>
      </c>
      <c r="L60" s="14">
        <v>7</v>
      </c>
      <c r="M60" s="14">
        <v>3</v>
      </c>
      <c r="O60" s="14" t="s">
        <v>9</v>
      </c>
      <c r="T60" s="14">
        <v>1</v>
      </c>
      <c r="U60" s="14">
        <v>4</v>
      </c>
      <c r="V60" s="14">
        <v>8</v>
      </c>
      <c r="W60" s="14">
        <v>4</v>
      </c>
      <c r="X60" s="14">
        <v>3</v>
      </c>
      <c r="Y60" s="14">
        <v>10</v>
      </c>
      <c r="Z60" s="14">
        <v>3</v>
      </c>
      <c r="AA60" s="14">
        <v>10</v>
      </c>
      <c r="AB60" s="14">
        <v>7</v>
      </c>
      <c r="AC60" s="14">
        <v>3</v>
      </c>
    </row>
    <row r="61" spans="2:29" x14ac:dyDescent="0.2">
      <c r="B61" s="14" t="s">
        <v>42</v>
      </c>
      <c r="D61" s="14">
        <v>1</v>
      </c>
      <c r="E61" s="14">
        <v>1</v>
      </c>
      <c r="F61" s="14">
        <v>1</v>
      </c>
      <c r="I61" s="14">
        <v>1</v>
      </c>
      <c r="L61" s="14">
        <v>1</v>
      </c>
      <c r="O61" s="14" t="s">
        <v>100</v>
      </c>
      <c r="T61" s="14">
        <v>1</v>
      </c>
      <c r="U61" s="14">
        <v>1</v>
      </c>
      <c r="V61" s="14">
        <v>1</v>
      </c>
      <c r="W61" s="14">
        <v>0</v>
      </c>
      <c r="X61" s="14">
        <v>0</v>
      </c>
      <c r="Y61" s="14">
        <v>1</v>
      </c>
      <c r="Z61" s="14">
        <v>0</v>
      </c>
      <c r="AA61" s="14">
        <v>0</v>
      </c>
      <c r="AB61" s="14">
        <v>1</v>
      </c>
      <c r="AC61" s="14">
        <v>0</v>
      </c>
    </row>
    <row r="62" spans="2:29" x14ac:dyDescent="0.2">
      <c r="B62" s="14" t="s">
        <v>10</v>
      </c>
      <c r="F62" s="14">
        <v>1</v>
      </c>
      <c r="J62" s="14">
        <v>1</v>
      </c>
      <c r="K62" s="14">
        <v>1</v>
      </c>
      <c r="O62" s="14" t="s">
        <v>10</v>
      </c>
      <c r="T62" s="14">
        <v>0</v>
      </c>
      <c r="U62" s="14">
        <v>0</v>
      </c>
      <c r="V62" s="14">
        <v>1</v>
      </c>
      <c r="W62" s="14">
        <v>0</v>
      </c>
      <c r="X62" s="14">
        <v>0</v>
      </c>
      <c r="Y62" s="14">
        <v>0</v>
      </c>
      <c r="Z62" s="14">
        <v>1</v>
      </c>
      <c r="AA62" s="14">
        <v>1</v>
      </c>
      <c r="AB62" s="14">
        <v>0</v>
      </c>
      <c r="AC62" s="14">
        <v>0</v>
      </c>
    </row>
    <row r="63" spans="2:29" x14ac:dyDescent="0.2">
      <c r="B63" s="14" t="s">
        <v>27</v>
      </c>
      <c r="G63" s="14">
        <v>1</v>
      </c>
      <c r="I63" s="14">
        <v>1</v>
      </c>
      <c r="K63" s="14">
        <v>1</v>
      </c>
      <c r="O63" s="14" t="s">
        <v>27</v>
      </c>
      <c r="T63" s="14">
        <v>0</v>
      </c>
      <c r="U63" s="14">
        <v>0</v>
      </c>
      <c r="V63" s="14">
        <v>0</v>
      </c>
      <c r="W63" s="14">
        <v>1</v>
      </c>
      <c r="X63" s="14">
        <v>0</v>
      </c>
      <c r="Y63" s="14">
        <v>1</v>
      </c>
      <c r="Z63" s="14">
        <v>0</v>
      </c>
      <c r="AA63" s="14">
        <v>1</v>
      </c>
      <c r="AB63" s="14">
        <v>0</v>
      </c>
      <c r="AC63" s="14">
        <v>0</v>
      </c>
    </row>
    <row r="64" spans="2:29" x14ac:dyDescent="0.2">
      <c r="B64" s="14" t="s">
        <v>77</v>
      </c>
      <c r="C64" s="14">
        <v>1</v>
      </c>
      <c r="T64" s="14">
        <v>0</v>
      </c>
      <c r="U64" s="14">
        <v>0</v>
      </c>
      <c r="V64" s="14">
        <v>0</v>
      </c>
      <c r="W64" s="14">
        <v>0</v>
      </c>
      <c r="X64" s="14">
        <v>0</v>
      </c>
      <c r="Y64" s="14">
        <v>0</v>
      </c>
      <c r="Z64" s="14">
        <v>0</v>
      </c>
      <c r="AA64" s="14">
        <v>0</v>
      </c>
      <c r="AB64" s="14">
        <v>0</v>
      </c>
      <c r="AC64" s="14">
        <v>0</v>
      </c>
    </row>
    <row r="65" spans="2:29" x14ac:dyDescent="0.2">
      <c r="B65" s="14" t="s">
        <v>28</v>
      </c>
      <c r="C65" s="14">
        <v>1</v>
      </c>
      <c r="D65" s="14">
        <v>1</v>
      </c>
      <c r="K65" s="14">
        <v>1</v>
      </c>
      <c r="M65" s="14">
        <v>1</v>
      </c>
      <c r="O65" s="14" t="s">
        <v>28</v>
      </c>
      <c r="T65" s="14">
        <v>1</v>
      </c>
      <c r="U65" s="14">
        <v>0</v>
      </c>
      <c r="V65" s="14">
        <v>0</v>
      </c>
      <c r="W65" s="14">
        <v>0</v>
      </c>
      <c r="X65" s="14">
        <v>0</v>
      </c>
      <c r="Y65" s="14">
        <v>0</v>
      </c>
      <c r="Z65" s="14">
        <v>0</v>
      </c>
      <c r="AA65" s="14">
        <v>1</v>
      </c>
      <c r="AB65" s="14">
        <v>0</v>
      </c>
      <c r="AC65" s="14">
        <v>1</v>
      </c>
    </row>
    <row r="66" spans="2:29" x14ac:dyDescent="0.2">
      <c r="B66" s="14" t="s">
        <v>58</v>
      </c>
      <c r="F66" s="14">
        <v>2</v>
      </c>
      <c r="G66" s="14">
        <v>1</v>
      </c>
      <c r="I66" s="14">
        <v>2</v>
      </c>
      <c r="O66" s="14" t="s">
        <v>58</v>
      </c>
      <c r="T66" s="14">
        <v>0</v>
      </c>
      <c r="U66" s="14">
        <v>0</v>
      </c>
      <c r="V66" s="14">
        <v>2</v>
      </c>
      <c r="W66" s="14">
        <v>1</v>
      </c>
      <c r="X66" s="14">
        <v>0</v>
      </c>
      <c r="Y66" s="14">
        <v>2</v>
      </c>
      <c r="Z66" s="14">
        <v>0</v>
      </c>
      <c r="AA66" s="14">
        <v>0</v>
      </c>
      <c r="AB66" s="14">
        <v>0</v>
      </c>
      <c r="AC66" s="14">
        <v>0</v>
      </c>
    </row>
    <row r="67" spans="2:29" x14ac:dyDescent="0.2">
      <c r="B67" s="14" t="s">
        <v>51</v>
      </c>
      <c r="F67" s="14">
        <v>1</v>
      </c>
      <c r="H67" s="14">
        <v>2</v>
      </c>
      <c r="M67" s="14">
        <v>1</v>
      </c>
      <c r="O67" s="14" t="s">
        <v>51</v>
      </c>
      <c r="T67" s="14">
        <v>0</v>
      </c>
      <c r="U67" s="14">
        <v>0</v>
      </c>
      <c r="V67" s="14">
        <v>1</v>
      </c>
      <c r="W67" s="14">
        <v>0</v>
      </c>
      <c r="X67" s="14">
        <v>2</v>
      </c>
      <c r="Y67" s="14">
        <v>0</v>
      </c>
      <c r="Z67" s="14">
        <v>0</v>
      </c>
      <c r="AA67" s="14">
        <v>0</v>
      </c>
      <c r="AB67" s="14">
        <v>0</v>
      </c>
      <c r="AC67" s="14">
        <v>1</v>
      </c>
    </row>
    <row r="68" spans="2:29" x14ac:dyDescent="0.2">
      <c r="B68" s="14" t="s">
        <v>70</v>
      </c>
      <c r="F68" s="14">
        <v>1</v>
      </c>
      <c r="O68" s="14" t="s">
        <v>70</v>
      </c>
      <c r="T68" s="14">
        <v>0</v>
      </c>
      <c r="U68" s="14">
        <v>0</v>
      </c>
      <c r="V68" s="14">
        <v>1</v>
      </c>
      <c r="W68" s="14">
        <v>0</v>
      </c>
      <c r="X68" s="14">
        <v>0</v>
      </c>
      <c r="Y68" s="14">
        <v>0</v>
      </c>
      <c r="Z68" s="14">
        <v>0</v>
      </c>
      <c r="AA68" s="14">
        <v>0</v>
      </c>
      <c r="AB68" s="14">
        <v>0</v>
      </c>
      <c r="AC68" s="14">
        <v>0</v>
      </c>
    </row>
    <row r="69" spans="2:29" x14ac:dyDescent="0.2">
      <c r="B69" s="14" t="s">
        <v>59</v>
      </c>
      <c r="I69" s="14">
        <v>1</v>
      </c>
      <c r="O69" s="14" t="s">
        <v>59</v>
      </c>
      <c r="T69" s="14">
        <v>0</v>
      </c>
      <c r="U69" s="14">
        <v>0</v>
      </c>
      <c r="V69" s="14">
        <v>0</v>
      </c>
      <c r="W69" s="14">
        <v>0</v>
      </c>
      <c r="X69" s="14">
        <v>0</v>
      </c>
      <c r="Y69" s="14">
        <v>1</v>
      </c>
      <c r="Z69" s="14">
        <v>0</v>
      </c>
      <c r="AA69" s="14">
        <v>0</v>
      </c>
      <c r="AB69" s="14">
        <v>0</v>
      </c>
      <c r="AC69" s="14">
        <v>0</v>
      </c>
    </row>
    <row r="70" spans="2:29" x14ac:dyDescent="0.2">
      <c r="B70" s="14" t="s">
        <v>30</v>
      </c>
      <c r="K70" s="14">
        <v>1</v>
      </c>
      <c r="O70" s="14" t="s">
        <v>90</v>
      </c>
      <c r="T70" s="14">
        <v>0</v>
      </c>
      <c r="U70" s="14">
        <v>0</v>
      </c>
      <c r="V70" s="14">
        <v>0</v>
      </c>
      <c r="W70" s="14">
        <v>0</v>
      </c>
      <c r="X70" s="14">
        <v>0</v>
      </c>
      <c r="Y70" s="14">
        <v>0</v>
      </c>
      <c r="Z70" s="14">
        <v>0</v>
      </c>
      <c r="AA70" s="14">
        <v>1</v>
      </c>
      <c r="AB70" s="14">
        <v>0</v>
      </c>
      <c r="AC70" s="14">
        <v>0</v>
      </c>
    </row>
    <row r="71" spans="2:29" x14ac:dyDescent="0.2">
      <c r="B71" s="14" t="s">
        <v>75</v>
      </c>
      <c r="D71" s="14">
        <v>1</v>
      </c>
      <c r="O71" s="14" t="s">
        <v>75</v>
      </c>
      <c r="T71" s="14">
        <v>1</v>
      </c>
      <c r="U71" s="14">
        <v>0</v>
      </c>
      <c r="V71" s="14">
        <v>0</v>
      </c>
      <c r="W71" s="14">
        <v>0</v>
      </c>
      <c r="X71" s="14">
        <v>0</v>
      </c>
      <c r="Y71" s="14">
        <v>0</v>
      </c>
      <c r="Z71" s="14">
        <v>0</v>
      </c>
      <c r="AA71" s="14">
        <v>0</v>
      </c>
      <c r="AB71" s="14">
        <v>0</v>
      </c>
      <c r="AC71" s="14">
        <v>0</v>
      </c>
    </row>
    <row r="72" spans="2:29" x14ac:dyDescent="0.2">
      <c r="B72" s="14" t="s">
        <v>11</v>
      </c>
      <c r="C72" s="14">
        <v>1</v>
      </c>
      <c r="G72" s="14">
        <v>12</v>
      </c>
      <c r="I72" s="14">
        <v>2</v>
      </c>
      <c r="J72" s="14">
        <v>3</v>
      </c>
      <c r="M72" s="14">
        <v>1</v>
      </c>
      <c r="O72" s="14" t="s">
        <v>11</v>
      </c>
      <c r="T72" s="14">
        <v>0</v>
      </c>
      <c r="U72" s="14">
        <v>0</v>
      </c>
      <c r="V72" s="14">
        <v>0</v>
      </c>
      <c r="W72" s="14">
        <v>12</v>
      </c>
      <c r="X72" s="14">
        <v>0</v>
      </c>
      <c r="Y72" s="14">
        <v>2</v>
      </c>
      <c r="Z72" s="14">
        <v>3</v>
      </c>
      <c r="AA72" s="14">
        <v>0</v>
      </c>
      <c r="AB72" s="14">
        <v>0</v>
      </c>
      <c r="AC72" s="14">
        <v>1</v>
      </c>
    </row>
    <row r="73" spans="2:29" x14ac:dyDescent="0.2">
      <c r="B73" s="14" t="s">
        <v>29</v>
      </c>
      <c r="C73" s="14">
        <v>2</v>
      </c>
      <c r="J73" s="14">
        <v>1</v>
      </c>
      <c r="O73" s="14" t="s">
        <v>29</v>
      </c>
      <c r="T73" s="14">
        <v>0</v>
      </c>
      <c r="U73" s="14">
        <v>0</v>
      </c>
      <c r="V73" s="14">
        <v>0</v>
      </c>
      <c r="W73" s="14">
        <v>0</v>
      </c>
      <c r="X73" s="14">
        <v>0</v>
      </c>
      <c r="Y73" s="14">
        <v>0</v>
      </c>
      <c r="Z73" s="14">
        <v>1</v>
      </c>
      <c r="AA73" s="14">
        <v>0</v>
      </c>
      <c r="AB73" s="14">
        <v>0</v>
      </c>
      <c r="AC73" s="14">
        <v>0</v>
      </c>
    </row>
    <row r="74" spans="2:29" x14ac:dyDescent="0.2">
      <c r="B74" s="14" t="s">
        <v>60</v>
      </c>
      <c r="F74" s="14">
        <v>1</v>
      </c>
      <c r="G74" s="14">
        <v>1</v>
      </c>
      <c r="H74" s="14">
        <v>1</v>
      </c>
      <c r="I74" s="14">
        <v>1</v>
      </c>
      <c r="O74" s="14" t="s">
        <v>60</v>
      </c>
      <c r="T74" s="14">
        <v>0</v>
      </c>
      <c r="U74" s="14">
        <v>0</v>
      </c>
      <c r="V74" s="14">
        <v>1</v>
      </c>
      <c r="W74" s="14">
        <v>1</v>
      </c>
      <c r="X74" s="14">
        <v>1</v>
      </c>
      <c r="Y74" s="14">
        <v>1</v>
      </c>
      <c r="Z74" s="14">
        <v>0</v>
      </c>
      <c r="AA74" s="14">
        <v>0</v>
      </c>
      <c r="AB74" s="14">
        <v>0</v>
      </c>
      <c r="AC74" s="14">
        <v>0</v>
      </c>
    </row>
    <row r="75" spans="2:29" x14ac:dyDescent="0.2">
      <c r="B75" s="14" t="s">
        <v>43</v>
      </c>
      <c r="C75" s="14">
        <v>1</v>
      </c>
      <c r="D75" s="14">
        <v>2</v>
      </c>
      <c r="H75" s="14">
        <v>2</v>
      </c>
      <c r="J75" s="14">
        <v>1</v>
      </c>
      <c r="L75" s="14">
        <v>1</v>
      </c>
      <c r="M75" s="14">
        <v>1</v>
      </c>
      <c r="O75" s="14" t="s">
        <v>43</v>
      </c>
      <c r="T75" s="14">
        <v>2</v>
      </c>
      <c r="U75" s="14">
        <v>0</v>
      </c>
      <c r="V75" s="14">
        <v>0</v>
      </c>
      <c r="W75" s="14">
        <v>0</v>
      </c>
      <c r="X75" s="14">
        <v>2</v>
      </c>
      <c r="Y75" s="14">
        <v>0</v>
      </c>
      <c r="Z75" s="14">
        <v>1</v>
      </c>
      <c r="AA75" s="14">
        <v>0</v>
      </c>
      <c r="AB75" s="14">
        <v>1</v>
      </c>
      <c r="AC75" s="14">
        <v>1</v>
      </c>
    </row>
    <row r="76" spans="2:29" x14ac:dyDescent="0.2">
      <c r="B76" s="14" t="s">
        <v>53</v>
      </c>
      <c r="I76" s="14">
        <v>1</v>
      </c>
      <c r="M76" s="14">
        <v>1</v>
      </c>
      <c r="O76" s="14" t="s">
        <v>53</v>
      </c>
      <c r="T76" s="14">
        <v>0</v>
      </c>
      <c r="U76" s="14">
        <v>0</v>
      </c>
      <c r="V76" s="14">
        <v>0</v>
      </c>
      <c r="W76" s="14">
        <v>0</v>
      </c>
      <c r="X76" s="14">
        <v>0</v>
      </c>
      <c r="Y76" s="14">
        <v>1</v>
      </c>
      <c r="Z76" s="14">
        <v>0</v>
      </c>
      <c r="AA76" s="14">
        <v>0</v>
      </c>
      <c r="AB76" s="14">
        <v>0</v>
      </c>
      <c r="AC76" s="14">
        <v>1</v>
      </c>
    </row>
    <row r="77" spans="2:29" x14ac:dyDescent="0.2">
      <c r="B77" s="14" t="s">
        <v>44</v>
      </c>
      <c r="H77" s="14">
        <v>1</v>
      </c>
      <c r="L77" s="14">
        <v>1</v>
      </c>
      <c r="M77" s="14">
        <v>1</v>
      </c>
      <c r="O77" s="14" t="s">
        <v>91</v>
      </c>
      <c r="T77" s="14">
        <v>0</v>
      </c>
      <c r="U77" s="14">
        <v>0</v>
      </c>
      <c r="V77" s="14">
        <v>0</v>
      </c>
      <c r="W77" s="14">
        <v>0</v>
      </c>
      <c r="X77" s="14">
        <v>1</v>
      </c>
      <c r="Y77" s="14">
        <v>0</v>
      </c>
      <c r="Z77" s="14">
        <v>0</v>
      </c>
      <c r="AA77" s="14">
        <v>0</v>
      </c>
      <c r="AB77" s="14">
        <v>1</v>
      </c>
      <c r="AC77" s="14">
        <v>1</v>
      </c>
    </row>
    <row r="78" spans="2:29" x14ac:dyDescent="0.2">
      <c r="B78" s="14" t="s">
        <v>31</v>
      </c>
      <c r="C78" s="14">
        <v>1</v>
      </c>
      <c r="K78" s="14">
        <v>1</v>
      </c>
      <c r="T78" s="14">
        <v>0</v>
      </c>
      <c r="U78" s="14">
        <v>0</v>
      </c>
      <c r="V78" s="14">
        <v>0</v>
      </c>
      <c r="W78" s="14">
        <v>0</v>
      </c>
      <c r="X78" s="14">
        <v>0</v>
      </c>
      <c r="Y78" s="14">
        <v>0</v>
      </c>
      <c r="Z78" s="14">
        <v>0</v>
      </c>
      <c r="AA78" s="14">
        <v>1</v>
      </c>
      <c r="AB78" s="14">
        <v>0</v>
      </c>
      <c r="AC78" s="14">
        <v>0</v>
      </c>
    </row>
    <row r="79" spans="2:29" x14ac:dyDescent="0.2">
      <c r="B79" s="14" t="s">
        <v>32</v>
      </c>
      <c r="K79" s="14">
        <v>1</v>
      </c>
      <c r="M79" s="14">
        <v>1</v>
      </c>
      <c r="O79" s="14" t="s">
        <v>101</v>
      </c>
      <c r="T79" s="14">
        <v>0</v>
      </c>
      <c r="U79" s="14">
        <v>0</v>
      </c>
      <c r="V79" s="14">
        <v>0</v>
      </c>
      <c r="W79" s="14">
        <v>0</v>
      </c>
      <c r="X79" s="14">
        <v>0</v>
      </c>
      <c r="Y79" s="14">
        <v>0</v>
      </c>
      <c r="Z79" s="14">
        <v>0</v>
      </c>
      <c r="AA79" s="14">
        <v>1</v>
      </c>
      <c r="AB79" s="14">
        <v>0</v>
      </c>
      <c r="AC79" s="14">
        <v>1</v>
      </c>
    </row>
    <row r="80" spans="2:29" x14ac:dyDescent="0.2">
      <c r="B80" s="14" t="s">
        <v>61</v>
      </c>
      <c r="I80" s="14">
        <v>1</v>
      </c>
      <c r="O80" s="14" t="s">
        <v>61</v>
      </c>
      <c r="T80" s="14">
        <v>0</v>
      </c>
      <c r="U80" s="14">
        <v>0</v>
      </c>
      <c r="V80" s="14">
        <v>0</v>
      </c>
      <c r="W80" s="14">
        <v>0</v>
      </c>
      <c r="X80" s="14">
        <v>0</v>
      </c>
      <c r="Y80" s="14">
        <v>1</v>
      </c>
      <c r="Z80" s="14">
        <v>0</v>
      </c>
      <c r="AA80" s="14">
        <v>0</v>
      </c>
      <c r="AB80" s="14">
        <v>0</v>
      </c>
      <c r="AC80" s="14">
        <v>0</v>
      </c>
    </row>
    <row r="81" spans="2:29" x14ac:dyDescent="0.2">
      <c r="B81" s="14" t="s">
        <v>12</v>
      </c>
      <c r="J81" s="14">
        <v>1</v>
      </c>
      <c r="O81" s="14" t="s">
        <v>12</v>
      </c>
      <c r="T81" s="14">
        <v>0</v>
      </c>
      <c r="U81" s="14">
        <v>0</v>
      </c>
      <c r="V81" s="14">
        <v>0</v>
      </c>
      <c r="W81" s="14">
        <v>0</v>
      </c>
      <c r="X81" s="14">
        <v>0</v>
      </c>
      <c r="Y81" s="14">
        <v>0</v>
      </c>
      <c r="Z81" s="14">
        <v>1</v>
      </c>
      <c r="AA81" s="14">
        <v>0</v>
      </c>
      <c r="AB81" s="14">
        <v>0</v>
      </c>
      <c r="AC81" s="14">
        <v>0</v>
      </c>
    </row>
    <row r="82" spans="2:29" x14ac:dyDescent="0.2">
      <c r="B82" s="14" t="s">
        <v>62</v>
      </c>
      <c r="I82" s="14">
        <v>1</v>
      </c>
      <c r="O82" s="14" t="s">
        <v>62</v>
      </c>
      <c r="T82" s="14">
        <v>0</v>
      </c>
      <c r="U82" s="14">
        <v>0</v>
      </c>
      <c r="V82" s="14">
        <v>0</v>
      </c>
      <c r="W82" s="14">
        <v>0</v>
      </c>
      <c r="X82" s="14">
        <v>0</v>
      </c>
      <c r="Y82" s="14">
        <v>1</v>
      </c>
      <c r="Z82" s="14">
        <v>0</v>
      </c>
      <c r="AA82" s="14">
        <v>0</v>
      </c>
      <c r="AB82" s="14">
        <v>0</v>
      </c>
      <c r="AC82" s="14">
        <v>0</v>
      </c>
    </row>
    <row r="83" spans="2:29" x14ac:dyDescent="0.2">
      <c r="B83" s="14" t="s">
        <v>45</v>
      </c>
      <c r="G83" s="14">
        <v>1</v>
      </c>
      <c r="H83" s="14">
        <v>1</v>
      </c>
      <c r="L83" s="14">
        <v>1</v>
      </c>
      <c r="O83" s="14" t="s">
        <v>45</v>
      </c>
      <c r="T83" s="14">
        <v>0</v>
      </c>
      <c r="U83" s="14">
        <v>0</v>
      </c>
      <c r="V83" s="14">
        <v>0</v>
      </c>
      <c r="W83" s="14">
        <v>1</v>
      </c>
      <c r="X83" s="14">
        <v>1</v>
      </c>
      <c r="Y83" s="14">
        <v>0</v>
      </c>
      <c r="Z83" s="14">
        <v>0</v>
      </c>
      <c r="AA83" s="14">
        <v>0</v>
      </c>
      <c r="AB83" s="14">
        <v>1</v>
      </c>
      <c r="AC83" s="14">
        <v>0</v>
      </c>
    </row>
    <row r="84" spans="2:29" x14ac:dyDescent="0.2">
      <c r="B84" s="14" t="s">
        <v>68</v>
      </c>
      <c r="G84" s="14">
        <v>1</v>
      </c>
      <c r="O84" s="14" t="s">
        <v>68</v>
      </c>
      <c r="T84" s="14">
        <v>0</v>
      </c>
      <c r="U84" s="14">
        <v>0</v>
      </c>
      <c r="V84" s="14">
        <v>0</v>
      </c>
      <c r="W84" s="14">
        <v>1</v>
      </c>
      <c r="X84" s="14">
        <v>0</v>
      </c>
      <c r="Y84" s="14">
        <v>0</v>
      </c>
      <c r="Z84" s="14">
        <v>0</v>
      </c>
      <c r="AA84" s="14">
        <v>0</v>
      </c>
      <c r="AB84" s="14">
        <v>0</v>
      </c>
      <c r="AC84" s="14">
        <v>0</v>
      </c>
    </row>
    <row r="85" spans="2:29" x14ac:dyDescent="0.2">
      <c r="B85" s="14" t="s">
        <v>13</v>
      </c>
      <c r="E85" s="14">
        <v>2</v>
      </c>
      <c r="I85" s="14">
        <v>1</v>
      </c>
      <c r="J85" s="14">
        <v>1</v>
      </c>
      <c r="K85" s="14">
        <v>1</v>
      </c>
      <c r="L85" s="14">
        <v>2</v>
      </c>
      <c r="O85" s="14" t="s">
        <v>102</v>
      </c>
      <c r="T85" s="14">
        <v>0</v>
      </c>
      <c r="U85" s="14">
        <v>2</v>
      </c>
      <c r="V85" s="14">
        <v>0</v>
      </c>
      <c r="W85" s="14">
        <v>0</v>
      </c>
      <c r="X85" s="14">
        <v>0</v>
      </c>
      <c r="Y85" s="14">
        <v>1</v>
      </c>
      <c r="Z85" s="14">
        <v>1</v>
      </c>
      <c r="AA85" s="14">
        <v>1</v>
      </c>
      <c r="AB85" s="14">
        <v>2</v>
      </c>
      <c r="AC85" s="14">
        <v>0</v>
      </c>
    </row>
    <row r="86" spans="2:29" x14ac:dyDescent="0.2">
      <c r="B86" s="14" t="s">
        <v>52</v>
      </c>
      <c r="M86" s="14">
        <v>1</v>
      </c>
      <c r="O86" s="14" t="s">
        <v>92</v>
      </c>
      <c r="T86" s="14">
        <v>0</v>
      </c>
      <c r="U86" s="14">
        <v>0</v>
      </c>
      <c r="V86" s="14">
        <v>0</v>
      </c>
      <c r="W86" s="14">
        <v>0</v>
      </c>
      <c r="X86" s="14">
        <v>0</v>
      </c>
      <c r="Y86" s="14">
        <v>0</v>
      </c>
      <c r="Z86" s="14">
        <v>0</v>
      </c>
      <c r="AA86" s="14">
        <v>0</v>
      </c>
      <c r="AB86" s="14">
        <v>0</v>
      </c>
      <c r="AC86" s="14">
        <v>1</v>
      </c>
    </row>
    <row r="87" spans="2:29" x14ac:dyDescent="0.2">
      <c r="B87" s="14" t="s">
        <v>33</v>
      </c>
      <c r="J87" s="14">
        <v>2</v>
      </c>
      <c r="K87" s="14">
        <v>3</v>
      </c>
      <c r="L87" s="14">
        <v>1</v>
      </c>
      <c r="O87" s="14" t="s">
        <v>33</v>
      </c>
      <c r="T87" s="14">
        <v>0</v>
      </c>
      <c r="U87" s="14">
        <v>0</v>
      </c>
      <c r="V87" s="14">
        <v>0</v>
      </c>
      <c r="W87" s="14">
        <v>0</v>
      </c>
      <c r="X87" s="14">
        <v>0</v>
      </c>
      <c r="Y87" s="14">
        <v>0</v>
      </c>
      <c r="Z87" s="14">
        <v>2</v>
      </c>
      <c r="AA87" s="14">
        <v>3</v>
      </c>
      <c r="AB87" s="14">
        <v>1</v>
      </c>
      <c r="AC87" s="14">
        <v>0</v>
      </c>
    </row>
    <row r="88" spans="2:29" x14ac:dyDescent="0.2">
      <c r="B88" s="14" t="s">
        <v>63</v>
      </c>
      <c r="I88" s="14">
        <v>1</v>
      </c>
      <c r="O88" s="14" t="s">
        <v>63</v>
      </c>
      <c r="T88" s="14">
        <v>0</v>
      </c>
      <c r="U88" s="14">
        <v>0</v>
      </c>
      <c r="V88" s="14">
        <v>0</v>
      </c>
      <c r="W88" s="14">
        <v>0</v>
      </c>
      <c r="X88" s="14">
        <v>0</v>
      </c>
      <c r="Y88" s="14">
        <v>1</v>
      </c>
      <c r="Z88" s="14">
        <v>0</v>
      </c>
      <c r="AA88" s="14">
        <v>0</v>
      </c>
      <c r="AB88" s="14">
        <v>0</v>
      </c>
      <c r="AC88" s="14">
        <v>0</v>
      </c>
    </row>
    <row r="89" spans="2:29" x14ac:dyDescent="0.2">
      <c r="B89" s="14" t="s">
        <v>14</v>
      </c>
      <c r="C89" s="14">
        <v>9</v>
      </c>
      <c r="D89" s="14">
        <v>8</v>
      </c>
      <c r="E89" s="14">
        <v>16</v>
      </c>
      <c r="F89" s="14">
        <v>24</v>
      </c>
      <c r="G89" s="14">
        <v>35</v>
      </c>
      <c r="H89" s="14">
        <v>44</v>
      </c>
      <c r="I89" s="14">
        <v>61</v>
      </c>
      <c r="J89" s="14">
        <v>41</v>
      </c>
      <c r="K89" s="14">
        <v>47</v>
      </c>
      <c r="L89" s="14">
        <v>26</v>
      </c>
      <c r="M89" s="14">
        <v>20</v>
      </c>
      <c r="O89" s="14" t="s">
        <v>93</v>
      </c>
      <c r="T89" s="14">
        <v>8</v>
      </c>
      <c r="U89" s="14">
        <v>16</v>
      </c>
      <c r="V89" s="14">
        <v>24</v>
      </c>
      <c r="W89" s="14">
        <v>35</v>
      </c>
      <c r="X89" s="14">
        <v>44</v>
      </c>
      <c r="Y89" s="14">
        <v>61</v>
      </c>
      <c r="Z89" s="14">
        <v>41</v>
      </c>
      <c r="AA89" s="14">
        <v>47</v>
      </c>
      <c r="AB89" s="14">
        <v>26</v>
      </c>
      <c r="AC89" s="14">
        <v>20</v>
      </c>
    </row>
    <row r="90" spans="2:29" x14ac:dyDescent="0.2">
      <c r="B90" s="14" t="s">
        <v>46</v>
      </c>
      <c r="G90" s="14">
        <v>1</v>
      </c>
      <c r="L90" s="14">
        <v>2</v>
      </c>
      <c r="O90" s="14" t="s">
        <v>46</v>
      </c>
      <c r="T90" s="14">
        <v>0</v>
      </c>
      <c r="U90" s="14">
        <v>0</v>
      </c>
      <c r="V90" s="14">
        <v>0</v>
      </c>
      <c r="W90" s="14">
        <v>1</v>
      </c>
      <c r="X90" s="14">
        <v>0</v>
      </c>
      <c r="Y90" s="14">
        <v>0</v>
      </c>
      <c r="Z90" s="14">
        <v>0</v>
      </c>
      <c r="AA90" s="14">
        <v>0</v>
      </c>
      <c r="AB90" s="14">
        <v>2</v>
      </c>
      <c r="AC90" s="14">
        <v>0</v>
      </c>
    </row>
    <row r="91" spans="2:29" x14ac:dyDescent="0.2">
      <c r="B91" s="14" t="s">
        <v>54</v>
      </c>
      <c r="H91" s="14">
        <v>1</v>
      </c>
      <c r="M91" s="14">
        <v>1</v>
      </c>
      <c r="O91" s="14" t="s">
        <v>54</v>
      </c>
      <c r="T91" s="14">
        <v>0</v>
      </c>
      <c r="U91" s="14">
        <v>0</v>
      </c>
      <c r="V91" s="14">
        <v>0</v>
      </c>
      <c r="W91" s="14">
        <v>0</v>
      </c>
      <c r="X91" s="14">
        <v>1</v>
      </c>
      <c r="Y91" s="14">
        <v>0</v>
      </c>
      <c r="Z91" s="14">
        <v>0</v>
      </c>
      <c r="AA91" s="14">
        <v>0</v>
      </c>
      <c r="AB91" s="14">
        <v>0</v>
      </c>
      <c r="AC91" s="14">
        <v>1</v>
      </c>
    </row>
    <row r="92" spans="2:29" x14ac:dyDescent="0.2">
      <c r="B92" s="14" t="s">
        <v>34</v>
      </c>
      <c r="C92" s="14">
        <v>2</v>
      </c>
      <c r="K92" s="14">
        <v>1</v>
      </c>
      <c r="O92" s="14" t="s">
        <v>103</v>
      </c>
      <c r="T92" s="14">
        <v>0</v>
      </c>
      <c r="U92" s="14">
        <v>0</v>
      </c>
      <c r="V92" s="14">
        <v>0</v>
      </c>
      <c r="W92" s="14">
        <v>0</v>
      </c>
      <c r="X92" s="14">
        <v>0</v>
      </c>
      <c r="Y92" s="14">
        <v>0</v>
      </c>
      <c r="Z92" s="14">
        <v>0</v>
      </c>
      <c r="AA92" s="14">
        <v>1</v>
      </c>
      <c r="AB92" s="14">
        <v>0</v>
      </c>
      <c r="AC92" s="14">
        <v>0</v>
      </c>
    </row>
    <row r="93" spans="2:29" x14ac:dyDescent="0.2">
      <c r="B93" s="14" t="s">
        <v>15</v>
      </c>
      <c r="C93" s="14">
        <v>1</v>
      </c>
      <c r="E93" s="14">
        <v>1</v>
      </c>
      <c r="J93" s="14">
        <v>1</v>
      </c>
      <c r="K93" s="14">
        <v>2</v>
      </c>
      <c r="M93" s="14">
        <v>1</v>
      </c>
      <c r="O93" s="14" t="s">
        <v>15</v>
      </c>
      <c r="T93" s="14">
        <v>0</v>
      </c>
      <c r="U93" s="14">
        <v>1</v>
      </c>
      <c r="V93" s="14">
        <v>0</v>
      </c>
      <c r="W93" s="14">
        <v>0</v>
      </c>
      <c r="X93" s="14">
        <v>0</v>
      </c>
      <c r="Y93" s="14">
        <v>0</v>
      </c>
      <c r="Z93" s="14">
        <v>1</v>
      </c>
      <c r="AA93" s="14">
        <v>2</v>
      </c>
      <c r="AB93" s="14">
        <v>0</v>
      </c>
      <c r="AC93" s="14">
        <v>1</v>
      </c>
    </row>
    <row r="94" spans="2:29" x14ac:dyDescent="0.2">
      <c r="B94" s="14" t="s">
        <v>47</v>
      </c>
      <c r="L94" s="14">
        <v>1</v>
      </c>
      <c r="O94" s="14" t="s">
        <v>94</v>
      </c>
      <c r="T94" s="14">
        <v>0</v>
      </c>
      <c r="U94" s="14">
        <v>0</v>
      </c>
      <c r="V94" s="14">
        <v>0</v>
      </c>
      <c r="W94" s="14">
        <v>0</v>
      </c>
      <c r="X94" s="14">
        <v>0</v>
      </c>
      <c r="Y94" s="14">
        <v>0</v>
      </c>
      <c r="Z94" s="14">
        <v>0</v>
      </c>
      <c r="AA94" s="14">
        <v>0</v>
      </c>
      <c r="AB94" s="14">
        <v>1</v>
      </c>
      <c r="AC94" s="14">
        <v>0</v>
      </c>
    </row>
    <row r="95" spans="2:29" x14ac:dyDescent="0.2">
      <c r="B95" s="14" t="s">
        <v>16</v>
      </c>
      <c r="C95" s="14">
        <v>2</v>
      </c>
      <c r="D95" s="14">
        <v>2</v>
      </c>
      <c r="E95" s="14">
        <v>1</v>
      </c>
      <c r="F95" s="14">
        <v>3</v>
      </c>
      <c r="G95" s="14">
        <v>2</v>
      </c>
      <c r="H95" s="14">
        <v>1</v>
      </c>
      <c r="I95" s="14">
        <v>2</v>
      </c>
      <c r="J95" s="14">
        <v>3</v>
      </c>
      <c r="K95" s="14">
        <v>2</v>
      </c>
      <c r="L95" s="14">
        <v>4</v>
      </c>
      <c r="M95" s="14">
        <v>9</v>
      </c>
      <c r="O95" s="14" t="s">
        <v>16</v>
      </c>
      <c r="T95" s="14">
        <v>2</v>
      </c>
      <c r="U95" s="14">
        <v>1</v>
      </c>
      <c r="V95" s="14">
        <v>3</v>
      </c>
      <c r="W95" s="14">
        <v>2</v>
      </c>
      <c r="X95" s="14">
        <v>1</v>
      </c>
      <c r="Y95" s="14">
        <v>2</v>
      </c>
      <c r="Z95" s="14">
        <v>3</v>
      </c>
      <c r="AA95" s="14">
        <v>2</v>
      </c>
      <c r="AB95" s="14">
        <v>4</v>
      </c>
      <c r="AC95" s="14">
        <v>9</v>
      </c>
    </row>
    <row r="96" spans="2:29" x14ac:dyDescent="0.2">
      <c r="B96" s="14" t="s">
        <v>69</v>
      </c>
      <c r="G96" s="14">
        <v>2</v>
      </c>
      <c r="J96" s="14">
        <v>1</v>
      </c>
      <c r="O96" s="14" t="s">
        <v>69</v>
      </c>
      <c r="T96" s="14">
        <v>0</v>
      </c>
      <c r="U96" s="14">
        <v>0</v>
      </c>
      <c r="V96" s="14">
        <v>0</v>
      </c>
      <c r="W96" s="14">
        <v>2</v>
      </c>
      <c r="X96" s="14">
        <v>0</v>
      </c>
      <c r="Y96" s="14">
        <v>0</v>
      </c>
      <c r="Z96" s="14">
        <v>1</v>
      </c>
      <c r="AA96" s="14">
        <v>0</v>
      </c>
      <c r="AB96" s="14">
        <v>0</v>
      </c>
      <c r="AC96" s="14">
        <v>0</v>
      </c>
    </row>
    <row r="97" spans="2:29" x14ac:dyDescent="0.2">
      <c r="B97" s="14" t="s">
        <v>64</v>
      </c>
      <c r="I97" s="14">
        <v>1</v>
      </c>
      <c r="O97" s="14" t="s">
        <v>64</v>
      </c>
      <c r="T97" s="14">
        <v>0</v>
      </c>
      <c r="U97" s="14">
        <v>0</v>
      </c>
      <c r="V97" s="14">
        <v>0</v>
      </c>
      <c r="W97" s="14">
        <v>0</v>
      </c>
      <c r="X97" s="14">
        <v>0</v>
      </c>
      <c r="Y97" s="14">
        <v>1</v>
      </c>
      <c r="Z97" s="14">
        <v>0</v>
      </c>
      <c r="AA97" s="14">
        <v>0</v>
      </c>
      <c r="AB97" s="14">
        <v>0</v>
      </c>
      <c r="AC97" s="14">
        <v>0</v>
      </c>
    </row>
    <row r="98" spans="2:29" x14ac:dyDescent="0.2">
      <c r="B98" s="14" t="s">
        <v>67</v>
      </c>
      <c r="H98" s="14">
        <v>1</v>
      </c>
      <c r="O98" s="14" t="s">
        <v>95</v>
      </c>
      <c r="T98" s="14">
        <v>0</v>
      </c>
      <c r="U98" s="14">
        <v>0</v>
      </c>
      <c r="V98" s="14">
        <v>0</v>
      </c>
      <c r="W98" s="14">
        <v>0</v>
      </c>
      <c r="X98" s="14">
        <v>1</v>
      </c>
      <c r="Y98" s="14">
        <v>0</v>
      </c>
      <c r="Z98" s="14">
        <v>0</v>
      </c>
      <c r="AA98" s="14">
        <v>0</v>
      </c>
      <c r="AB98" s="14">
        <v>0</v>
      </c>
      <c r="AC98" s="14">
        <v>0</v>
      </c>
    </row>
    <row r="99" spans="2:29" x14ac:dyDescent="0.2">
      <c r="B99" s="14" t="s">
        <v>35</v>
      </c>
      <c r="G99" s="14">
        <v>1</v>
      </c>
      <c r="J99" s="14">
        <v>1</v>
      </c>
      <c r="K99" s="14">
        <v>1</v>
      </c>
      <c r="O99" s="14" t="s">
        <v>35</v>
      </c>
      <c r="T99" s="14">
        <v>0</v>
      </c>
      <c r="U99" s="14">
        <v>0</v>
      </c>
      <c r="V99" s="14">
        <v>0</v>
      </c>
      <c r="W99" s="14">
        <v>1</v>
      </c>
      <c r="X99" s="14">
        <v>0</v>
      </c>
      <c r="Y99" s="14">
        <v>0</v>
      </c>
      <c r="Z99" s="14">
        <v>1</v>
      </c>
      <c r="AA99" s="14">
        <v>1</v>
      </c>
      <c r="AB99" s="14">
        <v>0</v>
      </c>
      <c r="AC99" s="14">
        <v>0</v>
      </c>
    </row>
    <row r="100" spans="2:29" x14ac:dyDescent="0.2">
      <c r="B100" s="14" t="s">
        <v>78</v>
      </c>
      <c r="C100" s="14">
        <v>1</v>
      </c>
      <c r="T100" s="14">
        <v>0</v>
      </c>
      <c r="U100" s="14">
        <v>0</v>
      </c>
      <c r="V100" s="14">
        <v>0</v>
      </c>
      <c r="W100" s="14">
        <v>0</v>
      </c>
      <c r="X100" s="14">
        <v>0</v>
      </c>
      <c r="Y100" s="14">
        <v>0</v>
      </c>
      <c r="Z100" s="14">
        <v>0</v>
      </c>
      <c r="AA100" s="14">
        <v>0</v>
      </c>
      <c r="AB100" s="14">
        <v>0</v>
      </c>
      <c r="AC100" s="14">
        <v>0</v>
      </c>
    </row>
    <row r="101" spans="2:29" x14ac:dyDescent="0.2">
      <c r="B101" s="14" t="s">
        <v>36</v>
      </c>
      <c r="E101" s="14">
        <v>2</v>
      </c>
      <c r="F101" s="14">
        <v>3</v>
      </c>
      <c r="I101" s="14">
        <v>1</v>
      </c>
      <c r="K101" s="14">
        <v>1</v>
      </c>
      <c r="L101" s="14">
        <v>1</v>
      </c>
      <c r="O101" s="14" t="s">
        <v>36</v>
      </c>
      <c r="T101" s="14">
        <v>0</v>
      </c>
      <c r="U101" s="14">
        <v>2</v>
      </c>
      <c r="V101" s="14">
        <v>3</v>
      </c>
      <c r="W101" s="14">
        <v>0</v>
      </c>
      <c r="X101" s="14">
        <v>0</v>
      </c>
      <c r="Y101" s="14">
        <v>1</v>
      </c>
      <c r="Z101" s="14">
        <v>0</v>
      </c>
      <c r="AA101" s="14">
        <v>1</v>
      </c>
      <c r="AB101" s="14">
        <v>1</v>
      </c>
      <c r="AC101" s="14">
        <v>0</v>
      </c>
    </row>
    <row r="102" spans="2:29" x14ac:dyDescent="0.2">
      <c r="B102" s="14" t="s">
        <v>17</v>
      </c>
      <c r="C102" s="14">
        <v>2</v>
      </c>
      <c r="E102" s="14">
        <v>3</v>
      </c>
      <c r="H102" s="14">
        <v>2</v>
      </c>
      <c r="I102" s="14">
        <v>2</v>
      </c>
      <c r="J102" s="14">
        <v>2</v>
      </c>
      <c r="L102" s="14">
        <v>1</v>
      </c>
      <c r="M102" s="14">
        <v>3</v>
      </c>
      <c r="O102" s="14" t="s">
        <v>17</v>
      </c>
      <c r="T102" s="14">
        <v>0</v>
      </c>
      <c r="U102" s="14">
        <v>3</v>
      </c>
      <c r="V102" s="14">
        <v>0</v>
      </c>
      <c r="W102" s="14">
        <v>0</v>
      </c>
      <c r="X102" s="14">
        <v>2</v>
      </c>
      <c r="Y102" s="14">
        <v>2</v>
      </c>
      <c r="Z102" s="14">
        <v>2</v>
      </c>
      <c r="AA102" s="14">
        <v>0</v>
      </c>
      <c r="AB102" s="14">
        <v>1</v>
      </c>
      <c r="AC102" s="14">
        <v>3</v>
      </c>
    </row>
    <row r="103" spans="2:29" x14ac:dyDescent="0.2">
      <c r="B103" s="14" t="s">
        <v>65</v>
      </c>
      <c r="I103" s="14">
        <v>1</v>
      </c>
      <c r="O103" s="14" t="s">
        <v>65</v>
      </c>
      <c r="T103" s="14">
        <v>0</v>
      </c>
      <c r="U103" s="14">
        <v>0</v>
      </c>
      <c r="V103" s="14">
        <v>0</v>
      </c>
      <c r="W103" s="14">
        <v>0</v>
      </c>
      <c r="X103" s="14">
        <v>0</v>
      </c>
      <c r="Y103" s="14">
        <v>1</v>
      </c>
      <c r="Z103" s="14">
        <v>0</v>
      </c>
      <c r="AA103" s="14">
        <v>0</v>
      </c>
      <c r="AB103" s="14">
        <v>0</v>
      </c>
      <c r="AC103" s="14">
        <v>0</v>
      </c>
    </row>
    <row r="104" spans="2:29" x14ac:dyDescent="0.2">
      <c r="B104" s="14" t="s">
        <v>48</v>
      </c>
      <c r="F104" s="14">
        <v>1</v>
      </c>
      <c r="G104" s="14">
        <v>1</v>
      </c>
      <c r="H104" s="14">
        <v>2</v>
      </c>
      <c r="L104" s="14">
        <v>1</v>
      </c>
      <c r="M104" s="14">
        <v>3</v>
      </c>
      <c r="O104" s="14" t="s">
        <v>96</v>
      </c>
      <c r="T104" s="14">
        <v>0</v>
      </c>
      <c r="U104" s="14">
        <v>0</v>
      </c>
      <c r="V104" s="14">
        <v>1</v>
      </c>
      <c r="W104" s="14">
        <v>1</v>
      </c>
      <c r="X104" s="14">
        <v>2</v>
      </c>
      <c r="Y104" s="14">
        <v>0</v>
      </c>
      <c r="Z104" s="14">
        <v>0</v>
      </c>
      <c r="AA104" s="14">
        <v>0</v>
      </c>
      <c r="AB104" s="14">
        <v>1</v>
      </c>
      <c r="AC104" s="14">
        <v>3</v>
      </c>
    </row>
    <row r="105" spans="2:29" s="15" customFormat="1" ht="10.5" x14ac:dyDescent="0.25">
      <c r="C105" s="15">
        <f t="shared" ref="C105:L105" si="6">SUM(C33:C104)</f>
        <v>43</v>
      </c>
      <c r="D105" s="15">
        <f t="shared" si="6"/>
        <v>30</v>
      </c>
      <c r="E105" s="15">
        <f t="shared" si="6"/>
        <v>59</v>
      </c>
      <c r="F105" s="15">
        <f t="shared" si="6"/>
        <v>176</v>
      </c>
      <c r="G105" s="15">
        <f t="shared" si="6"/>
        <v>259</v>
      </c>
      <c r="H105" s="15">
        <f t="shared" si="6"/>
        <v>388</v>
      </c>
      <c r="I105" s="15">
        <f t="shared" si="6"/>
        <v>483</v>
      </c>
      <c r="J105" s="15">
        <f t="shared" si="6"/>
        <v>398</v>
      </c>
      <c r="K105" s="15">
        <f t="shared" si="6"/>
        <v>476</v>
      </c>
      <c r="L105" s="15">
        <f t="shared" si="6"/>
        <v>572</v>
      </c>
      <c r="M105" s="15">
        <f>SUM(M33:M104)</f>
        <v>615</v>
      </c>
      <c r="T105" s="15">
        <f>SUM(T33:T104)</f>
        <v>30</v>
      </c>
      <c r="U105" s="15">
        <f t="shared" ref="U105:AC105" si="7">SUM(U33:U104)</f>
        <v>59</v>
      </c>
      <c r="V105" s="15">
        <f t="shared" si="7"/>
        <v>176</v>
      </c>
      <c r="W105" s="15">
        <f t="shared" si="7"/>
        <v>259</v>
      </c>
      <c r="X105" s="15">
        <f t="shared" si="7"/>
        <v>388</v>
      </c>
      <c r="Y105" s="15">
        <f t="shared" si="7"/>
        <v>483</v>
      </c>
      <c r="Z105" s="15">
        <f t="shared" si="7"/>
        <v>398</v>
      </c>
      <c r="AA105" s="15">
        <f t="shared" si="7"/>
        <v>476</v>
      </c>
      <c r="AB105" s="15">
        <f t="shared" si="7"/>
        <v>572</v>
      </c>
      <c r="AC105" s="15">
        <f t="shared" si="7"/>
        <v>615</v>
      </c>
    </row>
    <row r="108" spans="2:29" x14ac:dyDescent="0.2">
      <c r="B108" s="14" t="s">
        <v>79</v>
      </c>
      <c r="C108" s="14">
        <v>1</v>
      </c>
    </row>
    <row r="109" spans="2:29" x14ac:dyDescent="0.2">
      <c r="B109" s="14" t="s">
        <v>111</v>
      </c>
      <c r="K109" s="14">
        <v>1</v>
      </c>
      <c r="AA109" s="14">
        <v>1</v>
      </c>
    </row>
  </sheetData>
  <conditionalFormatting sqref="T5:AC14">
    <cfRule type="cellIs" dxfId="3" priority="37" operator="notEqual">
      <formula>D5</formula>
    </cfRule>
  </conditionalFormatting>
  <conditionalFormatting sqref="T16:AC21">
    <cfRule type="cellIs" dxfId="2" priority="19" operator="notEqual">
      <formula>D16</formula>
    </cfRule>
  </conditionalFormatting>
  <conditionalFormatting sqref="T23:AC28">
    <cfRule type="cellIs" dxfId="1" priority="17" operator="notEqual">
      <formula>0</formula>
    </cfRule>
  </conditionalFormatting>
  <conditionalFormatting sqref="T33:AC105">
    <cfRule type="cellIs" dxfId="0" priority="18" operator="notEqual">
      <formula>D33</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Table</vt:lpstr>
      <vt:lpstr>SummaryOrig</vt:lpstr>
      <vt:lpstr>Notes New Studentsx</vt:lpstr>
      <vt:lpstr>SummaryOrig!Print_Area</vt:lpstr>
      <vt:lpstr>Table!Print_Area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Fall Semester Headcount - New Students</dc:title>
  <dc:creator>Yows, Kristina</dc:creator>
  <cp:lastModifiedBy>Yows, Kristina</cp:lastModifiedBy>
  <cp:lastPrinted>2026-03-01T00:58:34Z</cp:lastPrinted>
  <dcterms:created xsi:type="dcterms:W3CDTF">2015-12-04T21:49:47Z</dcterms:created>
  <dcterms:modified xsi:type="dcterms:W3CDTF">2026-04-10T23:29:39Z</dcterms:modified>
</cp:coreProperties>
</file>