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833C27AA-E7EE-4DA7-8642-086E3B87E6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deral" sheetId="3" r:id="rId1"/>
  </sheets>
  <definedNames>
    <definedName name="_xlnm.Print_Area" localSheetId="0">Federal!$A$1:$K$29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" l="1"/>
  <c r="I13" i="3"/>
  <c r="H13" i="3"/>
  <c r="G13" i="3"/>
  <c r="F13" i="3"/>
  <c r="E13" i="3"/>
  <c r="D13" i="3"/>
  <c r="C13" i="3"/>
  <c r="B13" i="3"/>
  <c r="K13" i="3" l="1"/>
  <c r="B51" i="3"/>
  <c r="B50" i="3"/>
  <c r="B49" i="3"/>
  <c r="B48" i="3"/>
  <c r="B47" i="3"/>
  <c r="B46" i="3"/>
  <c r="B52" i="3" l="1"/>
  <c r="D46" i="3" l="1"/>
  <c r="D45" i="3"/>
  <c r="B45" i="3"/>
  <c r="D49" i="3"/>
  <c r="D51" i="3" l="1"/>
  <c r="D50" i="3"/>
  <c r="D48" i="3"/>
  <c r="D47" i="3"/>
  <c r="D52" i="3" s="1"/>
  <c r="E51" i="3" l="1"/>
  <c r="E48" i="3"/>
  <c r="C48" i="3" l="1"/>
  <c r="C46" i="3"/>
  <c r="E50" i="3"/>
  <c r="E46" i="3"/>
  <c r="C47" i="3"/>
  <c r="E47" i="3"/>
  <c r="E49" i="3"/>
  <c r="C49" i="3"/>
  <c r="C50" i="3"/>
  <c r="C51" i="3"/>
  <c r="C52" i="3" l="1"/>
  <c r="E52" i="3"/>
</calcChain>
</file>

<file path=xl/sharedStrings.xml><?xml version="1.0" encoding="utf-8"?>
<sst xmlns="http://schemas.openxmlformats.org/spreadsheetml/2006/main" count="29" uniqueCount="29">
  <si>
    <t>Total</t>
  </si>
  <si>
    <t>Other</t>
  </si>
  <si>
    <t>Source: UI Research Information System (UIRIS)</t>
  </si>
  <si>
    <t>2015-16</t>
  </si>
  <si>
    <t>2016-17</t>
  </si>
  <si>
    <t>2017-18</t>
  </si>
  <si>
    <t>2018-19</t>
  </si>
  <si>
    <t>Federal Research Awards by Agency (in millions)</t>
  </si>
  <si>
    <t>NIH</t>
  </si>
  <si>
    <t>Department of Education</t>
  </si>
  <si>
    <t>National Science Foundation</t>
  </si>
  <si>
    <t>Other Federal Agencies</t>
  </si>
  <si>
    <t>Department of Defense</t>
  </si>
  <si>
    <t>NASA</t>
  </si>
  <si>
    <t>Department of Energy</t>
  </si>
  <si>
    <t>Department of Transportation</t>
  </si>
  <si>
    <t>Health &amp; Hum Svcs</t>
  </si>
  <si>
    <t>Education</t>
  </si>
  <si>
    <t>NSF</t>
  </si>
  <si>
    <t>Defense</t>
  </si>
  <si>
    <t>2019-20</t>
  </si>
  <si>
    <t>2020-21</t>
  </si>
  <si>
    <t>Dept of Health &amp; Human Services - Other than NIH</t>
  </si>
  <si>
    <t>2021-22</t>
  </si>
  <si>
    <t>2022-23</t>
  </si>
  <si>
    <t>2023-24</t>
  </si>
  <si>
    <t>National Institutes of Health (NIH)</t>
  </si>
  <si>
    <t>2024-25</t>
  </si>
  <si>
    <t>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</si>
</sst>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rgb="FF33333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DDDDDD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4" fontId="6" fillId="0" borderId="0" xfId="1" applyNumberFormat="1" applyFont="1"/>
    <xf numFmtId="44" fontId="7" fillId="0" borderId="0" xfId="1" applyNumberFormat="1" applyFont="1"/>
    <xf numFmtId="164" fontId="6" fillId="0" borderId="0" xfId="1" applyNumberFormat="1" applyFont="1"/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2" xfId="1" applyNumberFormat="1" applyFont="1" applyBorder="1"/>
    <xf numFmtId="16" fontId="4" fillId="0" borderId="0" xfId="0" quotePrefix="1" applyNumberFormat="1" applyFont="1"/>
    <xf numFmtId="10" fontId="4" fillId="0" borderId="0" xfId="0" applyNumberFormat="1" applyFont="1"/>
    <xf numFmtId="44" fontId="3" fillId="0" borderId="0" xfId="0" applyNumberFormat="1" applyFont="1"/>
    <xf numFmtId="6" fontId="9" fillId="0" borderId="0" xfId="0" applyNumberFormat="1" applyFont="1" applyAlignment="1">
      <alignment vertical="center" wrapText="1"/>
    </xf>
    <xf numFmtId="6" fontId="9" fillId="0" borderId="3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baseline="0">
                <a:solidFill>
                  <a:sysClr val="windowText" lastClr="000000"/>
                </a:solidFill>
                <a:effectLst/>
              </a:rPr>
              <a:t>Federal Research Awards 2015-16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763390687275201"/>
          <c:y val="0.13547725284339457"/>
          <c:w val="0.4246087294643725"/>
          <c:h val="0.7642957130358705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1D-4D56-9BF6-AD0D9351D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1D-4D56-9BF6-AD0D9351DC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1D-4D56-9BF6-AD0D9351DC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1D-4D56-9BF6-AD0D9351DC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1D-4D56-9BF6-AD0D9351DC37}"/>
              </c:ext>
            </c:extLst>
          </c:dPt>
          <c:dLbls>
            <c:dLbl>
              <c:idx val="0"/>
              <c:layout>
                <c:manualLayout>
                  <c:x val="-7.407407407407407E-2"/>
                  <c:y val="-0.133333333333333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D56-9BF6-AD0D9351DC37}"/>
                </c:ext>
              </c:extLst>
            </c:dLbl>
            <c:dLbl>
              <c:idx val="1"/>
              <c:layout>
                <c:manualLayout>
                  <c:x val="3.8383064605230196E-3"/>
                  <c:y val="7.5619548972808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81481481481484"/>
                      <c:h val="0.131027996500437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B1D-4D56-9BF6-AD0D9351DC37}"/>
                </c:ext>
              </c:extLst>
            </c:dLbl>
            <c:dLbl>
              <c:idx val="2"/>
              <c:layout>
                <c:manualLayout>
                  <c:x val="7.3088712367455469E-2"/>
                  <c:y val="2.14512279449488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D56-9BF6-AD0D9351DC37}"/>
                </c:ext>
              </c:extLst>
            </c:dLbl>
            <c:dLbl>
              <c:idx val="3"/>
              <c:layout>
                <c:manualLayout>
                  <c:x val="4.2381163732403908E-2"/>
                  <c:y val="7.1561196493497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1D-4D56-9BF6-AD0D9351DC37}"/>
                </c:ext>
              </c:extLst>
            </c:dLbl>
            <c:dLbl>
              <c:idx val="4"/>
              <c:layout>
                <c:manualLayout>
                  <c:x val="4.6485514989123226E-2"/>
                  <c:y val="2.03493118600969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1D-4D56-9BF6-AD0D9351DC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Federal!$A$46:$A$51</c15:sqref>
                  </c15:fullRef>
                </c:ext>
              </c:extLst>
              <c:f>(Federal!$A$46:$A$47,Federal!$A$49:$A$51)</c:f>
              <c:strCache>
                <c:ptCount val="5"/>
                <c:pt idx="0">
                  <c:v>NIH</c:v>
                </c:pt>
                <c:pt idx="1">
                  <c:v>Health &amp; Hum Svcs</c:v>
                </c:pt>
                <c:pt idx="2">
                  <c:v>NSF</c:v>
                </c:pt>
                <c:pt idx="3">
                  <c:v>Defense</c:v>
                </c:pt>
                <c:pt idx="4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Federal!$B$46:$B$51</c15:sqref>
                  </c15:fullRef>
                </c:ext>
              </c:extLst>
              <c:f>(Federal!$B$46:$B$47,Federal!$B$49:$B$51)</c:f>
              <c:numCache>
                <c:formatCode>_("$"* #,##0.00_);_("$"* \(#,##0.00\);_("$"* "-"??_);_(@_)</c:formatCode>
                <c:ptCount val="5"/>
                <c:pt idx="0">
                  <c:v>159.43061496000001</c:v>
                </c:pt>
                <c:pt idx="1">
                  <c:v>21.85675518</c:v>
                </c:pt>
                <c:pt idx="2">
                  <c:v>8.7914231399999849</c:v>
                </c:pt>
                <c:pt idx="3">
                  <c:v>13.94595</c:v>
                </c:pt>
                <c:pt idx="4">
                  <c:v>18.167297829999999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Federal!$B$48</c15:sqref>
                  <c15:spPr xmlns:c15="http://schemas.microsoft.com/office/drawing/2012/chart">
                    <a:solidFill>
                      <a:schemeClr val="accent3"/>
                    </a:solidFill>
                    <a:ln w="9525">
                      <a:solidFill>
                        <a:schemeClr val="bg1"/>
                      </a:solidFill>
                    </a:ln>
                    <a:effectLst/>
                  </c15:spPr>
                  <c15:bubble3D val="0"/>
                  <c15:dLbl>
                    <c:idx val="1"/>
                    <c:layout>
                      <c:manualLayout>
                        <c:x val="6.4786262316795989E-2"/>
                        <c:y val="5.6216457362093145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4DC1-4790-B5E9-A73C648ED76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5B1D-4D56-9BF6-AD0D9351D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Federal Research Awards 2024-25</a:t>
            </a:r>
            <a:endParaRPr lang="en-US" sz="9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4610673665792"/>
          <c:y val="0.12436614173228347"/>
          <c:w val="0.43695440847671818"/>
          <c:h val="0.78651793525809277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04-45B6-A9C6-89681CC302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04-45B6-A9C6-89681CC302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04-45B6-A9C6-89681CC302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04-45B6-A9C6-89681CC302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04-45B6-A9C6-89681CC302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04-45B6-A9C6-89681CC302E0}"/>
              </c:ext>
            </c:extLst>
          </c:dPt>
          <c:dLbls>
            <c:dLbl>
              <c:idx val="0"/>
              <c:layout>
                <c:manualLayout>
                  <c:x val="-6.8209973753280834E-2"/>
                  <c:y val="-0.142791818161540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04-45B6-A9C6-89681CC302E0}"/>
                </c:ext>
              </c:extLst>
            </c:dLbl>
            <c:dLbl>
              <c:idx val="1"/>
              <c:layout>
                <c:manualLayout>
                  <c:x val="6.8832349081364833E-2"/>
                  <c:y val="0.105775913988088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27165354330704"/>
                      <c:h val="0.16991679864379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804-45B6-A9C6-89681CC302E0}"/>
                </c:ext>
              </c:extLst>
            </c:dLbl>
            <c:dLbl>
              <c:idx val="2"/>
              <c:layout>
                <c:manualLayout>
                  <c:x val="0.18216710411198611"/>
                  <c:y val="8.8337980415337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04-45B6-A9C6-89681CC302E0}"/>
                </c:ext>
              </c:extLst>
            </c:dLbl>
            <c:dLbl>
              <c:idx val="3"/>
              <c:layout>
                <c:manualLayout>
                  <c:x val="0.1009313210848644"/>
                  <c:y val="4.9118690192054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04-45B6-A9C6-89681CC302E0}"/>
                </c:ext>
              </c:extLst>
            </c:dLbl>
            <c:dLbl>
              <c:idx val="4"/>
              <c:layout>
                <c:manualLayout>
                  <c:x val="9.7222222222222224E-2"/>
                  <c:y val="0.12755727063862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04-45B6-A9C6-89681CC302E0}"/>
                </c:ext>
              </c:extLst>
            </c:dLbl>
            <c:dLbl>
              <c:idx val="5"/>
              <c:layout>
                <c:manualLayout>
                  <c:x val="7.4078958880139989E-2"/>
                  <c:y val="-2.5660815061006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04-45B6-A9C6-89681CC302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Federal!$A$46:$A$51</c:f>
              <c:strCache>
                <c:ptCount val="6"/>
                <c:pt idx="0">
                  <c:v>NIH</c:v>
                </c:pt>
                <c:pt idx="1">
                  <c:v>Health &amp; Hum Svcs</c:v>
                </c:pt>
                <c:pt idx="2">
                  <c:v>Education</c:v>
                </c:pt>
                <c:pt idx="3">
                  <c:v>NSF</c:v>
                </c:pt>
                <c:pt idx="4">
                  <c:v>Defense</c:v>
                </c:pt>
                <c:pt idx="5">
                  <c:v>Other</c:v>
                </c:pt>
              </c:strCache>
            </c:strRef>
          </c:cat>
          <c:val>
            <c:numRef>
              <c:f>Federal!$D$46:$D$51</c:f>
              <c:numCache>
                <c:formatCode>_("$"* #,##0.00_);_("$"* \(#,##0.00\);_("$"* "-"??_);_(@_)</c:formatCode>
                <c:ptCount val="6"/>
                <c:pt idx="0">
                  <c:v>178.86365599999999</c:v>
                </c:pt>
                <c:pt idx="1">
                  <c:v>33.953631000000001</c:v>
                </c:pt>
                <c:pt idx="2">
                  <c:v>16.612964000000002</c:v>
                </c:pt>
                <c:pt idx="3">
                  <c:v>10.732752</c:v>
                </c:pt>
                <c:pt idx="4">
                  <c:v>15.850014</c:v>
                </c:pt>
                <c:pt idx="5">
                  <c:v>44.231600999999998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04-45B6-A9C6-89681CC302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14</xdr:row>
      <xdr:rowOff>84136</xdr:rowOff>
    </xdr:from>
    <xdr:to>
      <xdr:col>4</xdr:col>
      <xdr:colOff>384174</xdr:colOff>
      <xdr:row>28</xdr:row>
      <xdr:rowOff>103186</xdr:rowOff>
    </xdr:to>
    <xdr:graphicFrame macro="">
      <xdr:nvGraphicFramePr>
        <xdr:cNvPr id="2" name="Chart 1" descr="Pie chart illustrating that in 2015-16, 72% of federal research awards were from the NIH, with no other agency representing more than 10% of the total.">
          <a:extLst>
            <a:ext uri="{FF2B5EF4-FFF2-40B4-BE49-F238E27FC236}">
              <a16:creationId xmlns:a16="http://schemas.microsoft.com/office/drawing/2014/main" id="{D7DB8EE1-01F3-41C8-9E28-588DFC003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249236</xdr:colOff>
      <xdr:row>14</xdr:row>
      <xdr:rowOff>84136</xdr:rowOff>
    </xdr:from>
    <xdr:to>
      <xdr:col>10</xdr:col>
      <xdr:colOff>439736</xdr:colOff>
      <xdr:row>28</xdr:row>
      <xdr:rowOff>103186</xdr:rowOff>
    </xdr:to>
    <xdr:graphicFrame macro="">
      <xdr:nvGraphicFramePr>
        <xdr:cNvPr id="3" name="Chart 2" descr="Pie chart illustrating that in 2024-25, 60% of federal research awards were from the NIH, with no other individual agency representing more than 11% of the total.">
          <a:extLst>
            <a:ext uri="{FF2B5EF4-FFF2-40B4-BE49-F238E27FC236}">
              <a16:creationId xmlns:a16="http://schemas.microsoft.com/office/drawing/2014/main" id="{C1E562A7-77D1-4FAE-B765-79B99013D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B3E3-E3AA-4E1A-80F9-1E913DF636A9}">
  <sheetPr>
    <pageSetUpPr fitToPage="1"/>
  </sheetPr>
  <dimension ref="A1:L52"/>
  <sheetViews>
    <sheetView tabSelected="1" zoomScaleNormal="100" workbookViewId="0"/>
  </sheetViews>
  <sheetFormatPr defaultColWidth="9" defaultRowHeight="12.5" x14ac:dyDescent="0.25"/>
  <cols>
    <col min="1" max="1" width="30.9140625" style="4" customWidth="1"/>
    <col min="2" max="11" width="9.58203125" style="1" customWidth="1"/>
    <col min="12" max="12" width="9" style="1"/>
    <col min="13" max="13" width="12" style="1" customWidth="1"/>
    <col min="14" max="16384" width="9" style="1"/>
  </cols>
  <sheetData>
    <row r="1" spans="1:12" ht="14" x14ac:dyDescent="0.3">
      <c r="A1" s="5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4"/>
    </row>
    <row r="2" spans="1:12" ht="6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13" customFormat="1" ht="13" x14ac:dyDescent="0.3">
      <c r="A3" s="12" t="s">
        <v>28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20</v>
      </c>
      <c r="G3" s="6" t="s">
        <v>21</v>
      </c>
      <c r="H3" s="6" t="s">
        <v>23</v>
      </c>
      <c r="I3" s="6" t="s">
        <v>24</v>
      </c>
      <c r="J3" s="6" t="s">
        <v>25</v>
      </c>
      <c r="K3" s="6" t="s">
        <v>27</v>
      </c>
      <c r="L3" s="3"/>
    </row>
    <row r="4" spans="1:12" x14ac:dyDescent="0.25">
      <c r="A4" s="14" t="s">
        <v>26</v>
      </c>
      <c r="B4" s="10">
        <v>159.43061496000001</v>
      </c>
      <c r="C4" s="10">
        <v>140.02734393</v>
      </c>
      <c r="D4" s="10">
        <v>180.39406072999998</v>
      </c>
      <c r="E4" s="10">
        <v>171.7</v>
      </c>
      <c r="F4" s="10">
        <v>187.3</v>
      </c>
      <c r="G4" s="10">
        <v>200.3</v>
      </c>
      <c r="H4" s="10">
        <v>186.259017</v>
      </c>
      <c r="I4" s="10">
        <v>187.937175</v>
      </c>
      <c r="J4" s="10">
        <v>177.3</v>
      </c>
      <c r="K4" s="10">
        <v>178.86365599999999</v>
      </c>
      <c r="L4" s="4"/>
    </row>
    <row r="5" spans="1:12" x14ac:dyDescent="0.25">
      <c r="A5" s="14" t="s">
        <v>9</v>
      </c>
      <c r="B5" s="10">
        <v>21.85675518</v>
      </c>
      <c r="C5" s="10">
        <v>23.017399639999997</v>
      </c>
      <c r="D5" s="10">
        <v>24.45658877</v>
      </c>
      <c r="E5" s="10">
        <v>24.8</v>
      </c>
      <c r="F5" s="10">
        <v>39.299999999999997</v>
      </c>
      <c r="G5" s="10">
        <v>92.8</v>
      </c>
      <c r="H5" s="10">
        <v>24.247520999999999</v>
      </c>
      <c r="I5" s="10">
        <v>23.945668999999999</v>
      </c>
      <c r="J5" s="10">
        <v>27.4</v>
      </c>
      <c r="K5" s="10">
        <v>33.953631000000001</v>
      </c>
      <c r="L5" s="4"/>
    </row>
    <row r="6" spans="1:12" x14ac:dyDescent="0.25">
      <c r="A6" s="14" t="s">
        <v>13</v>
      </c>
      <c r="B6" s="10">
        <v>4.1904873499999997</v>
      </c>
      <c r="C6" s="10">
        <v>6.285577</v>
      </c>
      <c r="D6" s="10">
        <v>8.8298701499999996</v>
      </c>
      <c r="E6" s="10">
        <v>6.7</v>
      </c>
      <c r="F6" s="10">
        <v>9.1999999999999993</v>
      </c>
      <c r="G6" s="10">
        <v>35.700000000000003</v>
      </c>
      <c r="H6" s="10">
        <v>35.793548999999999</v>
      </c>
      <c r="I6" s="10">
        <v>75.801641000000004</v>
      </c>
      <c r="J6" s="10">
        <v>21.1</v>
      </c>
      <c r="K6" s="10">
        <v>26.242937999999999</v>
      </c>
      <c r="L6" s="4"/>
    </row>
    <row r="7" spans="1:12" x14ac:dyDescent="0.25">
      <c r="A7" s="14" t="s">
        <v>22</v>
      </c>
      <c r="B7" s="10">
        <v>18.156600999999998</v>
      </c>
      <c r="C7" s="10">
        <v>17.297622</v>
      </c>
      <c r="D7" s="10">
        <v>19.376090770000001</v>
      </c>
      <c r="E7" s="10">
        <v>24.7</v>
      </c>
      <c r="F7" s="10">
        <v>61.679999999999978</v>
      </c>
      <c r="G7" s="10">
        <v>55.8</v>
      </c>
      <c r="H7" s="10">
        <v>57.081200000000003</v>
      </c>
      <c r="I7" s="10">
        <v>33.360813999999998</v>
      </c>
      <c r="J7" s="10">
        <v>27.6</v>
      </c>
      <c r="K7" s="10">
        <v>16.612964000000002</v>
      </c>
      <c r="L7" s="4"/>
    </row>
    <row r="8" spans="1:12" x14ac:dyDescent="0.25">
      <c r="A8" s="14" t="s">
        <v>10</v>
      </c>
      <c r="B8" s="10">
        <v>13.94595</v>
      </c>
      <c r="C8" s="10">
        <v>12.267284999999999</v>
      </c>
      <c r="D8" s="10">
        <v>7.8447829999999996</v>
      </c>
      <c r="E8" s="10">
        <v>15.2</v>
      </c>
      <c r="F8" s="10">
        <v>9.5</v>
      </c>
      <c r="G8" s="10">
        <v>15.8</v>
      </c>
      <c r="H8" s="10">
        <v>9.4490780000000001</v>
      </c>
      <c r="I8" s="10">
        <v>11.440733</v>
      </c>
      <c r="J8" s="10">
        <v>17.899999999999999</v>
      </c>
      <c r="K8" s="10">
        <v>15.850014</v>
      </c>
      <c r="L8" s="4"/>
    </row>
    <row r="9" spans="1:12" x14ac:dyDescent="0.25">
      <c r="A9" s="14" t="s">
        <v>11</v>
      </c>
      <c r="B9" s="10">
        <v>8.7914231399999849</v>
      </c>
      <c r="C9" s="10">
        <v>10.940177639999998</v>
      </c>
      <c r="D9" s="10">
        <v>8.2534918100000016</v>
      </c>
      <c r="E9" s="10">
        <v>10.9</v>
      </c>
      <c r="F9" s="10">
        <v>10.320000000000014</v>
      </c>
      <c r="G9" s="10">
        <v>11.1</v>
      </c>
      <c r="H9" s="10">
        <v>12.72348</v>
      </c>
      <c r="I9" s="10">
        <v>10.746214999999999</v>
      </c>
      <c r="J9" s="10">
        <v>17.2</v>
      </c>
      <c r="K9" s="10">
        <v>10.732752</v>
      </c>
      <c r="L9" s="4"/>
    </row>
    <row r="10" spans="1:12" x14ac:dyDescent="0.25">
      <c r="A10" s="14" t="s">
        <v>12</v>
      </c>
      <c r="B10" s="10">
        <v>10.493824869999999</v>
      </c>
      <c r="C10" s="10">
        <v>9.7959069999999997</v>
      </c>
      <c r="D10" s="10">
        <v>6.7956219499999992</v>
      </c>
      <c r="E10" s="10">
        <v>20.8</v>
      </c>
      <c r="F10" s="10">
        <v>15.4</v>
      </c>
      <c r="G10" s="10">
        <v>10.8</v>
      </c>
      <c r="H10" s="10">
        <v>13.291613999999999</v>
      </c>
      <c r="I10" s="10">
        <v>9.5804449999999992</v>
      </c>
      <c r="J10" s="10">
        <v>18.100000000000001</v>
      </c>
      <c r="K10" s="10">
        <v>8.835699</v>
      </c>
      <c r="L10" s="4"/>
    </row>
    <row r="11" spans="1:12" x14ac:dyDescent="0.25">
      <c r="A11" s="14" t="s">
        <v>15</v>
      </c>
      <c r="B11" s="10">
        <v>1.2858356099999999</v>
      </c>
      <c r="C11" s="10">
        <v>2.5056050000000001</v>
      </c>
      <c r="D11" s="10">
        <v>2.7423593300000002</v>
      </c>
      <c r="E11" s="10">
        <v>3.4</v>
      </c>
      <c r="F11" s="10">
        <v>11.1</v>
      </c>
      <c r="G11" s="10">
        <v>4.8</v>
      </c>
      <c r="H11" s="10">
        <v>2.0804779999999998</v>
      </c>
      <c r="I11" s="10">
        <v>10.104715000000001</v>
      </c>
      <c r="J11" s="10">
        <v>2.2000000000000002</v>
      </c>
      <c r="K11" s="10">
        <v>5.6896139999999997</v>
      </c>
      <c r="L11" s="4"/>
    </row>
    <row r="12" spans="1:12" x14ac:dyDescent="0.25">
      <c r="A12" s="14" t="s">
        <v>14</v>
      </c>
      <c r="B12" s="10">
        <v>2.1971500000000002</v>
      </c>
      <c r="C12" s="10">
        <v>2.2732974500000003</v>
      </c>
      <c r="D12" s="10">
        <v>1.7686770000000001</v>
      </c>
      <c r="E12" s="10">
        <v>3.4</v>
      </c>
      <c r="F12" s="10">
        <v>2.9</v>
      </c>
      <c r="G12" s="10">
        <v>4.2</v>
      </c>
      <c r="H12" s="10">
        <v>2.1571030000000002</v>
      </c>
      <c r="I12" s="10">
        <v>3.4213140000000002</v>
      </c>
      <c r="J12" s="10">
        <v>5.5</v>
      </c>
      <c r="K12" s="10">
        <v>3.4633500000000002</v>
      </c>
      <c r="L12" s="4"/>
    </row>
    <row r="13" spans="1:12" x14ac:dyDescent="0.25">
      <c r="A13" s="15" t="s">
        <v>0</v>
      </c>
      <c r="B13" s="16">
        <f t="shared" ref="B13:J13" si="0">SUM(B4:B12)</f>
        <v>240.34864210999999</v>
      </c>
      <c r="C13" s="16">
        <f t="shared" si="0"/>
        <v>224.41021465999998</v>
      </c>
      <c r="D13" s="16">
        <f t="shared" si="0"/>
        <v>260.46154351000001</v>
      </c>
      <c r="E13" s="16">
        <f t="shared" si="0"/>
        <v>281.59999999999991</v>
      </c>
      <c r="F13" s="16">
        <f t="shared" si="0"/>
        <v>346.7</v>
      </c>
      <c r="G13" s="16">
        <f t="shared" si="0"/>
        <v>431.30000000000007</v>
      </c>
      <c r="H13" s="16">
        <f t="shared" si="0"/>
        <v>343.08304000000004</v>
      </c>
      <c r="I13" s="16">
        <f t="shared" si="0"/>
        <v>366.33872100000002</v>
      </c>
      <c r="J13" s="16">
        <f t="shared" si="0"/>
        <v>314.3</v>
      </c>
      <c r="K13" s="16">
        <f t="shared" ref="K13" si="1">SUM(K4:K12)</f>
        <v>300.244618</v>
      </c>
      <c r="L13" s="4"/>
    </row>
    <row r="14" spans="1:12" x14ac:dyDescent="0.25">
      <c r="A14" s="4" t="s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B15" s="17"/>
      <c r="C15" s="17"/>
      <c r="D15" s="17"/>
      <c r="E15" s="17"/>
      <c r="F15" s="17"/>
      <c r="G15" s="4"/>
      <c r="H15" s="4"/>
      <c r="I15" s="4"/>
      <c r="J15" s="4"/>
      <c r="K15" s="4"/>
      <c r="L15" s="4"/>
    </row>
    <row r="16" spans="1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20" spans="1:12" x14ac:dyDescent="0.25">
      <c r="B20" s="2"/>
      <c r="C20" s="2"/>
      <c r="D20" s="2"/>
      <c r="E20" s="2"/>
      <c r="F20" s="2"/>
    </row>
    <row r="24" spans="1:12" x14ac:dyDescent="0.25">
      <c r="B24" s="2"/>
      <c r="C24" s="2"/>
      <c r="D24" s="2"/>
      <c r="E24" s="2"/>
      <c r="F24" s="2"/>
    </row>
    <row r="27" spans="1:12" x14ac:dyDescent="0.25">
      <c r="B27" s="2"/>
      <c r="C27" s="2"/>
      <c r="D27" s="2"/>
      <c r="E27" s="2"/>
      <c r="F27" s="2"/>
    </row>
    <row r="31" spans="1:12" x14ac:dyDescent="0.25">
      <c r="A31" s="3"/>
    </row>
    <row r="32" spans="1:12" x14ac:dyDescent="0.25">
      <c r="A32" s="3"/>
    </row>
    <row r="33" spans="1:12" x14ac:dyDescent="0.25">
      <c r="A33" s="3"/>
    </row>
    <row r="34" spans="1:12" x14ac:dyDescent="0.25">
      <c r="A34" s="3"/>
    </row>
    <row r="35" spans="1:12" x14ac:dyDescent="0.25">
      <c r="A35" s="3"/>
    </row>
    <row r="36" spans="1:12" x14ac:dyDescent="0.25">
      <c r="A36" s="3"/>
    </row>
    <row r="37" spans="1:12" x14ac:dyDescent="0.25">
      <c r="A37" s="3"/>
    </row>
    <row r="38" spans="1:12" x14ac:dyDescent="0.25">
      <c r="A38" s="3"/>
    </row>
    <row r="39" spans="1:12" x14ac:dyDescent="0.25">
      <c r="A39" s="3"/>
    </row>
    <row r="40" spans="1:12" x14ac:dyDescent="0.25">
      <c r="A40" s="3"/>
    </row>
    <row r="41" spans="1:12" ht="14" x14ac:dyDescent="0.25">
      <c r="K41" s="20"/>
      <c r="L41" s="20"/>
    </row>
    <row r="42" spans="1:12" ht="14" x14ac:dyDescent="0.25">
      <c r="K42" s="20"/>
      <c r="L42" s="20"/>
    </row>
    <row r="43" spans="1:12" ht="14" x14ac:dyDescent="0.25">
      <c r="K43" s="20"/>
      <c r="L43" s="20"/>
    </row>
    <row r="44" spans="1:12" ht="14" x14ac:dyDescent="0.25">
      <c r="K44" s="20"/>
      <c r="L44" s="20"/>
    </row>
    <row r="45" spans="1:12" ht="14" x14ac:dyDescent="0.25">
      <c r="A45" s="3"/>
      <c r="B45" s="7" t="str">
        <f>B3</f>
        <v>2015-16</v>
      </c>
      <c r="C45" s="7"/>
      <c r="D45" s="7" t="str">
        <f>K3</f>
        <v>2024-25</v>
      </c>
      <c r="E45" s="7"/>
      <c r="K45" s="20"/>
      <c r="L45" s="20"/>
    </row>
    <row r="46" spans="1:12" ht="14" x14ac:dyDescent="0.25">
      <c r="A46" s="4" t="s">
        <v>8</v>
      </c>
      <c r="B46" s="8">
        <f>B4</f>
        <v>159.43061496000001</v>
      </c>
      <c r="C46" s="18">
        <f t="shared" ref="C46:C51" si="2">B46/$B$52</f>
        <v>0.66333062488047534</v>
      </c>
      <c r="D46" s="8">
        <f>K4</f>
        <v>178.86365599999999</v>
      </c>
      <c r="E46" s="18">
        <f t="shared" ref="E46:E51" si="3">D46/$D$52</f>
        <v>0.59572643530283031</v>
      </c>
      <c r="K46" s="20"/>
      <c r="L46" s="20"/>
    </row>
    <row r="47" spans="1:12" ht="14.5" thickBot="1" x14ac:dyDescent="0.3">
      <c r="A47" s="14" t="s">
        <v>16</v>
      </c>
      <c r="B47" s="8">
        <f>B5</f>
        <v>21.85675518</v>
      </c>
      <c r="C47" s="18">
        <f t="shared" si="2"/>
        <v>9.0937710270053679E-2</v>
      </c>
      <c r="D47" s="8">
        <f>K5</f>
        <v>33.953631000000001</v>
      </c>
      <c r="E47" s="18">
        <f t="shared" si="3"/>
        <v>0.11308655997290849</v>
      </c>
      <c r="K47" s="21"/>
      <c r="L47" s="21"/>
    </row>
    <row r="48" spans="1:12" x14ac:dyDescent="0.25">
      <c r="A48" s="14" t="s">
        <v>17</v>
      </c>
      <c r="B48" s="8">
        <f>B7</f>
        <v>18.156600999999998</v>
      </c>
      <c r="C48" s="18">
        <f t="shared" si="2"/>
        <v>7.5542765045829949E-2</v>
      </c>
      <c r="D48" s="8">
        <f>K7</f>
        <v>16.612964000000002</v>
      </c>
      <c r="E48" s="18">
        <f t="shared" si="3"/>
        <v>5.5331429787693988E-2</v>
      </c>
    </row>
    <row r="49" spans="1:5" x14ac:dyDescent="0.25">
      <c r="A49" s="14" t="s">
        <v>18</v>
      </c>
      <c r="B49" s="8">
        <f>B9</f>
        <v>8.7914231399999849</v>
      </c>
      <c r="C49" s="18">
        <f t="shared" si="2"/>
        <v>3.6577794086210931E-2</v>
      </c>
      <c r="D49" s="8">
        <f>K9</f>
        <v>10.732752</v>
      </c>
      <c r="E49" s="18">
        <f t="shared" si="3"/>
        <v>3.5746692385340277E-2</v>
      </c>
    </row>
    <row r="50" spans="1:5" x14ac:dyDescent="0.25">
      <c r="A50" s="14" t="s">
        <v>19</v>
      </c>
      <c r="B50" s="8">
        <f>B8</f>
        <v>13.94595</v>
      </c>
      <c r="C50" s="18">
        <f t="shared" si="2"/>
        <v>5.8023835198608605E-2</v>
      </c>
      <c r="D50" s="8">
        <f>K8</f>
        <v>15.850014</v>
      </c>
      <c r="E50" s="18">
        <f t="shared" si="3"/>
        <v>5.2790335112684682E-2</v>
      </c>
    </row>
    <row r="51" spans="1:5" x14ac:dyDescent="0.25">
      <c r="A51" s="14" t="s">
        <v>1</v>
      </c>
      <c r="B51" s="8">
        <f>+B6+B10+B11+B12</f>
        <v>18.167297829999999</v>
      </c>
      <c r="C51" s="18">
        <f t="shared" si="2"/>
        <v>7.5587270518821567E-2</v>
      </c>
      <c r="D51" s="8">
        <f>+K6+K10+K11+K12</f>
        <v>44.231600999999998</v>
      </c>
      <c r="E51" s="18">
        <f t="shared" si="3"/>
        <v>0.14731854743854225</v>
      </c>
    </row>
    <row r="52" spans="1:5" x14ac:dyDescent="0.25">
      <c r="B52" s="19">
        <f>SUM(B46:B51)</f>
        <v>240.34864210999999</v>
      </c>
      <c r="C52" s="18">
        <f>SUM(C46:C51)</f>
        <v>1.0000000000000002</v>
      </c>
      <c r="D52" s="9">
        <f>SUM(D46:D51)</f>
        <v>300.244618</v>
      </c>
      <c r="E52" s="18">
        <f>SUM(E46:E51)</f>
        <v>1</v>
      </c>
    </row>
  </sheetData>
  <sortState xmlns:xlrd2="http://schemas.microsoft.com/office/spreadsheetml/2017/richdata2" ref="A4:L12">
    <sortCondition descending="1" ref="K4:K12"/>
  </sortState>
  <printOptions horizontalCentered="1" verticalCentered="1"/>
  <pageMargins left="0.45" right="0.45" top="0.75" bottom="0.75" header="0.25" footer="0.3"/>
  <pageSetup scale="93" fitToHeight="0" orientation="landscape" horizontalDpi="1200" verticalDpi="1200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Federal</vt:lpstr>
      <vt:lpstr>Federal!Print_Area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Federal Research Awards by Agency</dc:title>
  <dc:creator>Yows, Kristina</dc:creator>
  <cp:lastModifiedBy>Yows, Kristina</cp:lastModifiedBy>
  <cp:lastPrinted>2026-03-02T00:00:26Z</cp:lastPrinted>
  <dcterms:created xsi:type="dcterms:W3CDTF">2015-12-04T21:49:47Z</dcterms:created>
  <dcterms:modified xsi:type="dcterms:W3CDTF">2026-03-02T00:12:50Z</dcterms:modified>
</cp:coreProperties>
</file>