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D0C18A6E-4053-43B2-9B0C-FCE2906D7AE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1" r:id="rId1"/>
  </sheets>
  <definedNames>
    <definedName name="_xlnm._FilterDatabase" localSheetId="0" hidden="1">Table!$B$1:$AC$397</definedName>
    <definedName name="_xlnm.Print_Area" localSheetId="0">Table!$B$1:$L$397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4" i="1" l="1"/>
  <c r="K354" i="1"/>
  <c r="J354" i="1"/>
  <c r="I354" i="1"/>
  <c r="H354" i="1"/>
  <c r="G354" i="1"/>
  <c r="F354" i="1"/>
  <c r="E354" i="1"/>
  <c r="D354" i="1"/>
  <c r="C354" i="1"/>
  <c r="L310" i="1"/>
  <c r="K310" i="1"/>
  <c r="J310" i="1"/>
  <c r="I310" i="1"/>
  <c r="H310" i="1"/>
  <c r="G310" i="1"/>
  <c r="F310" i="1"/>
  <c r="E310" i="1"/>
  <c r="D310" i="1"/>
  <c r="C310" i="1"/>
  <c r="L265" i="1"/>
  <c r="K265" i="1"/>
  <c r="J265" i="1"/>
  <c r="I265" i="1"/>
  <c r="H265" i="1"/>
  <c r="G265" i="1"/>
  <c r="F265" i="1"/>
  <c r="E265" i="1"/>
  <c r="D265" i="1"/>
  <c r="C265" i="1"/>
  <c r="L222" i="1"/>
  <c r="K222" i="1"/>
  <c r="J222" i="1"/>
  <c r="I222" i="1"/>
  <c r="H222" i="1"/>
  <c r="G222" i="1"/>
  <c r="F222" i="1"/>
  <c r="E222" i="1"/>
  <c r="D222" i="1"/>
  <c r="C222" i="1"/>
  <c r="L178" i="1"/>
  <c r="K178" i="1"/>
  <c r="J178" i="1"/>
  <c r="I178" i="1"/>
  <c r="H178" i="1"/>
  <c r="G178" i="1"/>
  <c r="F178" i="1"/>
  <c r="E178" i="1"/>
  <c r="D178" i="1"/>
  <c r="C178" i="1"/>
  <c r="L133" i="1"/>
  <c r="K133" i="1"/>
  <c r="J133" i="1"/>
  <c r="I133" i="1"/>
  <c r="H133" i="1"/>
  <c r="G133" i="1"/>
  <c r="F133" i="1"/>
  <c r="E133" i="1"/>
  <c r="D133" i="1"/>
  <c r="C133" i="1"/>
  <c r="L89" i="1"/>
  <c r="K89" i="1"/>
  <c r="J89" i="1"/>
  <c r="I89" i="1"/>
  <c r="H89" i="1"/>
  <c r="G89" i="1"/>
  <c r="F89" i="1"/>
  <c r="E89" i="1"/>
  <c r="D89" i="1"/>
  <c r="C89" i="1"/>
  <c r="D46" i="1"/>
  <c r="E46" i="1"/>
  <c r="F46" i="1"/>
  <c r="G46" i="1"/>
  <c r="H46" i="1"/>
  <c r="I46" i="1"/>
  <c r="J46" i="1"/>
  <c r="K46" i="1"/>
  <c r="L46" i="1"/>
  <c r="C46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2" i="1"/>
  <c r="AB397" i="1" l="1"/>
  <c r="AC397" i="1" s="1"/>
  <c r="AB396" i="1"/>
  <c r="AC396" i="1" s="1"/>
  <c r="AB395" i="1"/>
  <c r="AC395" i="1" s="1"/>
  <c r="AB394" i="1"/>
  <c r="AC394" i="1" s="1"/>
  <c r="AB393" i="1"/>
  <c r="AC393" i="1" s="1"/>
  <c r="AB392" i="1"/>
  <c r="AC392" i="1" s="1"/>
  <c r="AB391" i="1"/>
  <c r="AC391" i="1" s="1"/>
  <c r="AB354" i="1"/>
  <c r="AC354" i="1" s="1"/>
  <c r="AB355" i="1"/>
  <c r="AC355" i="1" s="1"/>
  <c r="AB368" i="1"/>
  <c r="AC368" i="1" s="1"/>
  <c r="AB295" i="1"/>
  <c r="AC295" i="1" s="1"/>
  <c r="AB296" i="1"/>
  <c r="AC296" i="1" s="1"/>
  <c r="AB297" i="1"/>
  <c r="AC297" i="1" s="1"/>
  <c r="AB298" i="1"/>
  <c r="AC298" i="1" s="1"/>
  <c r="AB299" i="1"/>
  <c r="AC299" i="1" s="1"/>
  <c r="AB302" i="1"/>
  <c r="AC302" i="1" s="1"/>
  <c r="AB303" i="1"/>
  <c r="AC303" i="1" s="1"/>
  <c r="AB304" i="1"/>
  <c r="AC304" i="1" s="1"/>
  <c r="AB305" i="1"/>
  <c r="AC305" i="1" s="1"/>
  <c r="AB306" i="1"/>
  <c r="AC306" i="1" s="1"/>
  <c r="AB310" i="1"/>
  <c r="AC310" i="1" s="1"/>
  <c r="AB311" i="1"/>
  <c r="AC311" i="1" s="1"/>
  <c r="AB312" i="1"/>
  <c r="AC312" i="1" s="1"/>
  <c r="AB265" i="1"/>
  <c r="AC265" i="1" s="1"/>
  <c r="AB266" i="1"/>
  <c r="AC266" i="1" s="1"/>
  <c r="AB211" i="1"/>
  <c r="AC211" i="1" s="1"/>
  <c r="AB213" i="1"/>
  <c r="AC213" i="1" s="1"/>
  <c r="AB222" i="1"/>
  <c r="AC222" i="1" s="1"/>
  <c r="AB223" i="1"/>
  <c r="AC223" i="1" s="1"/>
  <c r="AB224" i="1"/>
  <c r="AC224" i="1" s="1"/>
  <c r="AB225" i="1"/>
  <c r="AC225" i="1" s="1"/>
  <c r="AB237" i="1"/>
  <c r="AC237" i="1" s="1"/>
  <c r="AB238" i="1"/>
  <c r="AC238" i="1" s="1"/>
  <c r="AB239" i="1"/>
  <c r="AC239" i="1" s="1"/>
  <c r="AB240" i="1"/>
  <c r="AC240" i="1" s="1"/>
  <c r="AB241" i="1"/>
  <c r="AC241" i="1" s="1"/>
  <c r="AB242" i="1"/>
  <c r="AC242" i="1" s="1"/>
  <c r="AB178" i="1"/>
  <c r="AC178" i="1" s="1"/>
  <c r="AB179" i="1"/>
  <c r="AC179" i="1" s="1"/>
  <c r="AB154" i="1"/>
  <c r="AC154" i="1" s="1"/>
  <c r="AB163" i="1"/>
  <c r="AC163" i="1" s="1"/>
  <c r="AB164" i="1"/>
  <c r="AC164" i="1" s="1"/>
  <c r="AB167" i="1"/>
  <c r="AC167" i="1" s="1"/>
  <c r="AB168" i="1"/>
  <c r="AC168" i="1" s="1"/>
  <c r="AB133" i="1"/>
  <c r="AC133" i="1" s="1"/>
  <c r="AB134" i="1"/>
  <c r="AC134" i="1" s="1"/>
  <c r="AB137" i="1"/>
  <c r="AC137" i="1" s="1"/>
  <c r="AB90" i="1"/>
  <c r="AC90" i="1" s="1"/>
  <c r="AB99" i="1"/>
  <c r="AC99" i="1" s="1"/>
  <c r="AB102" i="1"/>
  <c r="AC102" i="1" s="1"/>
  <c r="AB103" i="1"/>
  <c r="AC103" i="1" s="1"/>
  <c r="AB47" i="1"/>
  <c r="AC47" i="1" s="1"/>
  <c r="AB46" i="1"/>
  <c r="AC46" i="1" s="1"/>
  <c r="AB5" i="1"/>
  <c r="AC5" i="1" s="1"/>
  <c r="AB6" i="1"/>
  <c r="AC6" i="1" s="1"/>
  <c r="AB7" i="1"/>
  <c r="AC7" i="1" s="1"/>
  <c r="AB2" i="1"/>
  <c r="AC2" i="1" s="1"/>
  <c r="AB309" i="1" l="1"/>
  <c r="AC309" i="1" s="1"/>
  <c r="AB360" i="1"/>
  <c r="AC360" i="1" s="1"/>
  <c r="AB362" i="1"/>
  <c r="AC362" i="1" s="1"/>
  <c r="AB365" i="1"/>
  <c r="AC365" i="1" s="1"/>
  <c r="AB364" i="1"/>
  <c r="AC364" i="1" s="1"/>
  <c r="AB357" i="1"/>
  <c r="AC357" i="1" s="1"/>
  <c r="AB366" i="1"/>
  <c r="AC366" i="1" s="1"/>
  <c r="AB363" i="1"/>
  <c r="AC363" i="1" s="1"/>
  <c r="AB356" i="1"/>
  <c r="AC356" i="1" s="1"/>
  <c r="AB367" i="1"/>
  <c r="AC367" i="1" s="1"/>
  <c r="AB378" i="1"/>
  <c r="AC378" i="1" s="1"/>
  <c r="AB374" i="1"/>
  <c r="AC374" i="1" s="1"/>
  <c r="AB386" i="1"/>
  <c r="AC386" i="1" s="1"/>
  <c r="AB371" i="1"/>
  <c r="AC371" i="1" s="1"/>
  <c r="AB373" i="1"/>
  <c r="AC373" i="1" s="1"/>
  <c r="AB380" i="1"/>
  <c r="AC380" i="1" s="1"/>
  <c r="AB388" i="1"/>
  <c r="AC388" i="1" s="1"/>
  <c r="AB381" i="1"/>
  <c r="AC381" i="1" s="1"/>
  <c r="AB389" i="1"/>
  <c r="AC389" i="1" s="1"/>
  <c r="AB387" i="1"/>
  <c r="AC387" i="1" s="1"/>
  <c r="AB379" i="1"/>
  <c r="AC379" i="1" s="1"/>
  <c r="AB375" i="1"/>
  <c r="AC375" i="1" s="1"/>
  <c r="AB383" i="1"/>
  <c r="AC383" i="1" s="1"/>
  <c r="AB372" i="1"/>
  <c r="AC372" i="1" s="1"/>
  <c r="AB370" i="1"/>
  <c r="AC370" i="1" s="1"/>
  <c r="AB301" i="1"/>
  <c r="AC301" i="1" s="1"/>
  <c r="AB287" i="1"/>
  <c r="AC287" i="1" s="1"/>
  <c r="AB348" i="1"/>
  <c r="AC348" i="1" s="1"/>
  <c r="AB307" i="1"/>
  <c r="AC307" i="1" s="1"/>
  <c r="AB341" i="1"/>
  <c r="AC341" i="1" s="1"/>
  <c r="AB272" i="1"/>
  <c r="AC272" i="1" s="1"/>
  <c r="AB313" i="1"/>
  <c r="AC313" i="1" s="1"/>
  <c r="AB349" i="1"/>
  <c r="AC349" i="1" s="1"/>
  <c r="AB342" i="1"/>
  <c r="AC342" i="1" s="1"/>
  <c r="AB336" i="1"/>
  <c r="AC336" i="1" s="1"/>
  <c r="AB335" i="1"/>
  <c r="AC335" i="1" s="1"/>
  <c r="AB319" i="1"/>
  <c r="AC319" i="1" s="1"/>
  <c r="AB347" i="1"/>
  <c r="AC347" i="1" s="1"/>
  <c r="AB340" i="1"/>
  <c r="AC340" i="1" s="1"/>
  <c r="AB267" i="1"/>
  <c r="AC267" i="1" s="1"/>
  <c r="AB318" i="1"/>
  <c r="AC318" i="1" s="1"/>
  <c r="AB346" i="1"/>
  <c r="AC346" i="1" s="1"/>
  <c r="AB339" i="1"/>
  <c r="AC339" i="1" s="1"/>
  <c r="AB325" i="1"/>
  <c r="AC325" i="1" s="1"/>
  <c r="AB338" i="1"/>
  <c r="AC338" i="1" s="1"/>
  <c r="AB352" i="1"/>
  <c r="AC352" i="1" s="1"/>
  <c r="AB315" i="1"/>
  <c r="AC315" i="1" s="1"/>
  <c r="AB344" i="1"/>
  <c r="AC344" i="1" s="1"/>
  <c r="AB337" i="1"/>
  <c r="AC337" i="1" s="1"/>
  <c r="AB228" i="1"/>
  <c r="AC228" i="1" s="1"/>
  <c r="AB264" i="1"/>
  <c r="AC264" i="1" s="1"/>
  <c r="AB243" i="1"/>
  <c r="AC243" i="1" s="1"/>
  <c r="AB227" i="1"/>
  <c r="AC227" i="1" s="1"/>
  <c r="AB229" i="1"/>
  <c r="AC229" i="1" s="1"/>
  <c r="AB263" i="1"/>
  <c r="AC263" i="1" s="1"/>
  <c r="AB212" i="1"/>
  <c r="AC212" i="1" s="1"/>
  <c r="AB262" i="1"/>
  <c r="AC262" i="1" s="1"/>
  <c r="AB226" i="1"/>
  <c r="AC226" i="1" s="1"/>
  <c r="AB165" i="1"/>
  <c r="AC165" i="1" s="1"/>
  <c r="AB376" i="1"/>
  <c r="AC376" i="1" s="1"/>
  <c r="AB384" i="1"/>
  <c r="AC384" i="1" s="1"/>
  <c r="AB390" i="1"/>
  <c r="AC390" i="1" s="1"/>
  <c r="AB385" i="1"/>
  <c r="AC385" i="1" s="1"/>
  <c r="AB382" i="1"/>
  <c r="AC382" i="1" s="1"/>
  <c r="AB369" i="1"/>
  <c r="AC369" i="1" s="1"/>
  <c r="AB377" i="1"/>
  <c r="AC377" i="1" s="1"/>
  <c r="AB359" i="1"/>
  <c r="AC359" i="1" s="1"/>
  <c r="AB351" i="1"/>
  <c r="AC351" i="1" s="1"/>
  <c r="AB343" i="1"/>
  <c r="AC343" i="1" s="1"/>
  <c r="AB361" i="1"/>
  <c r="AC361" i="1" s="1"/>
  <c r="AB358" i="1"/>
  <c r="AC358" i="1" s="1"/>
  <c r="AB350" i="1"/>
  <c r="AC350" i="1" s="1"/>
  <c r="AB353" i="1"/>
  <c r="AC353" i="1" s="1"/>
  <c r="AB345" i="1"/>
  <c r="AC345" i="1" s="1"/>
  <c r="AB49" i="1"/>
  <c r="AC49" i="1" s="1"/>
  <c r="AB175" i="1"/>
  <c r="AC175" i="1" s="1"/>
  <c r="AB194" i="1"/>
  <c r="AC194" i="1" s="1"/>
  <c r="AB186" i="1"/>
  <c r="AC186" i="1" s="1"/>
  <c r="AB284" i="1"/>
  <c r="AC284" i="1" s="1"/>
  <c r="AB276" i="1"/>
  <c r="AC276" i="1" s="1"/>
  <c r="AB270" i="1"/>
  <c r="AC270" i="1" s="1"/>
  <c r="AB331" i="1"/>
  <c r="AC331" i="1" s="1"/>
  <c r="AB317" i="1"/>
  <c r="AC317" i="1" s="1"/>
  <c r="AB291" i="1"/>
  <c r="AC291" i="1" s="1"/>
  <c r="AB278" i="1"/>
  <c r="AC278" i="1" s="1"/>
  <c r="AB283" i="1"/>
  <c r="AC283" i="1" s="1"/>
  <c r="AB275" i="1"/>
  <c r="AC275" i="1" s="1"/>
  <c r="AB268" i="1"/>
  <c r="AC268" i="1" s="1"/>
  <c r="AB330" i="1"/>
  <c r="AC330" i="1" s="1"/>
  <c r="AB323" i="1"/>
  <c r="AC323" i="1" s="1"/>
  <c r="AB290" i="1"/>
  <c r="AC290" i="1" s="1"/>
  <c r="AB281" i="1"/>
  <c r="AC281" i="1" s="1"/>
  <c r="AB273" i="1"/>
  <c r="AC273" i="1" s="1"/>
  <c r="AB321" i="1"/>
  <c r="AC321" i="1" s="1"/>
  <c r="AB314" i="1"/>
  <c r="AC314" i="1" s="1"/>
  <c r="AB176" i="1"/>
  <c r="AC176" i="1" s="1"/>
  <c r="AB322" i="1"/>
  <c r="AC322" i="1" s="1"/>
  <c r="AB253" i="1"/>
  <c r="AC253" i="1" s="1"/>
  <c r="AB245" i="1"/>
  <c r="AC245" i="1" s="1"/>
  <c r="AB282" i="1"/>
  <c r="AC282" i="1" s="1"/>
  <c r="AB327" i="1"/>
  <c r="AC327" i="1" s="1"/>
  <c r="AB329" i="1"/>
  <c r="AC329" i="1" s="1"/>
  <c r="AB289" i="1"/>
  <c r="AC289" i="1" s="1"/>
  <c r="AB136" i="1"/>
  <c r="AC136" i="1" s="1"/>
  <c r="AB261" i="1"/>
  <c r="AC261" i="1" s="1"/>
  <c r="AB274" i="1"/>
  <c r="AC274" i="1" s="1"/>
  <c r="AB334" i="1"/>
  <c r="AC334" i="1" s="1"/>
  <c r="AB294" i="1"/>
  <c r="AC294" i="1" s="1"/>
  <c r="AB288" i="1"/>
  <c r="AC288" i="1" s="1"/>
  <c r="AB138" i="1"/>
  <c r="AC138" i="1" s="1"/>
  <c r="AB135" i="1"/>
  <c r="AC135" i="1" s="1"/>
  <c r="AB244" i="1"/>
  <c r="AC244" i="1" s="1"/>
  <c r="AB195" i="1"/>
  <c r="AC195" i="1" s="1"/>
  <c r="AB333" i="1"/>
  <c r="AC333" i="1" s="1"/>
  <c r="AB326" i="1"/>
  <c r="AC326" i="1" s="1"/>
  <c r="AB293" i="1"/>
  <c r="AC293" i="1" s="1"/>
  <c r="AB286" i="1"/>
  <c r="AC286" i="1" s="1"/>
  <c r="AB328" i="1"/>
  <c r="AC328" i="1" s="1"/>
  <c r="AB320" i="1"/>
  <c r="AC320" i="1" s="1"/>
  <c r="AB308" i="1"/>
  <c r="AC308" i="1" s="1"/>
  <c r="AB332" i="1"/>
  <c r="AC332" i="1" s="1"/>
  <c r="AB316" i="1"/>
  <c r="AC316" i="1" s="1"/>
  <c r="AB292" i="1"/>
  <c r="AC292" i="1" s="1"/>
  <c r="AB324" i="1"/>
  <c r="AC324" i="1" s="1"/>
  <c r="AB300" i="1"/>
  <c r="AC300" i="1" s="1"/>
  <c r="AB279" i="1"/>
  <c r="AC279" i="1" s="1"/>
  <c r="AB271" i="1"/>
  <c r="AC271" i="1" s="1"/>
  <c r="AB280" i="1"/>
  <c r="AC280" i="1" s="1"/>
  <c r="AB269" i="1"/>
  <c r="AC269" i="1" s="1"/>
  <c r="AB285" i="1"/>
  <c r="AC285" i="1" s="1"/>
  <c r="AB277" i="1"/>
  <c r="AC277" i="1" s="1"/>
  <c r="AB205" i="1"/>
  <c r="AC205" i="1" s="1"/>
  <c r="AB185" i="1"/>
  <c r="AC185" i="1" s="1"/>
  <c r="AB188" i="1"/>
  <c r="AC188" i="1" s="1"/>
  <c r="AB187" i="1"/>
  <c r="AC187" i="1" s="1"/>
  <c r="AB180" i="1"/>
  <c r="AC180" i="1" s="1"/>
  <c r="AB246" i="1"/>
  <c r="AC246" i="1" s="1"/>
  <c r="AB206" i="1"/>
  <c r="AC206" i="1" s="1"/>
  <c r="AB199" i="1"/>
  <c r="AC199" i="1" s="1"/>
  <c r="AB145" i="1"/>
  <c r="AC145" i="1" s="1"/>
  <c r="AB177" i="1"/>
  <c r="AC177" i="1" s="1"/>
  <c r="AB198" i="1"/>
  <c r="AC198" i="1" s="1"/>
  <c r="AB127" i="1"/>
  <c r="AC127" i="1" s="1"/>
  <c r="AB144" i="1"/>
  <c r="AC144" i="1" s="1"/>
  <c r="AB215" i="1"/>
  <c r="AC215" i="1" s="1"/>
  <c r="AB196" i="1"/>
  <c r="AC196" i="1" s="1"/>
  <c r="AB197" i="1"/>
  <c r="AC197" i="1" s="1"/>
  <c r="AB129" i="1"/>
  <c r="AC129" i="1" s="1"/>
  <c r="AB171" i="1"/>
  <c r="AC171" i="1" s="1"/>
  <c r="AB214" i="1"/>
  <c r="AC214" i="1" s="1"/>
  <c r="AB189" i="1"/>
  <c r="AC189" i="1" s="1"/>
  <c r="AB255" i="1"/>
  <c r="AC255" i="1" s="1"/>
  <c r="AB231" i="1"/>
  <c r="AC231" i="1" s="1"/>
  <c r="AB128" i="1"/>
  <c r="AC128" i="1" s="1"/>
  <c r="AB181" i="1"/>
  <c r="AC181" i="1" s="1"/>
  <c r="AB254" i="1"/>
  <c r="AC254" i="1" s="1"/>
  <c r="AB247" i="1"/>
  <c r="AC247" i="1" s="1"/>
  <c r="AB230" i="1"/>
  <c r="AC230" i="1" s="1"/>
  <c r="AB207" i="1"/>
  <c r="AC207" i="1" s="1"/>
  <c r="AB216" i="1"/>
  <c r="AC216" i="1" s="1"/>
  <c r="AB219" i="1"/>
  <c r="AC219" i="1" s="1"/>
  <c r="AB220" i="1"/>
  <c r="AC220" i="1" s="1"/>
  <c r="AB217" i="1"/>
  <c r="AC217" i="1" s="1"/>
  <c r="AB218" i="1"/>
  <c r="AC218" i="1" s="1"/>
  <c r="AB221" i="1"/>
  <c r="AC221" i="1" s="1"/>
  <c r="AB232" i="1"/>
  <c r="AC232" i="1" s="1"/>
  <c r="AB235" i="1"/>
  <c r="AC235" i="1" s="1"/>
  <c r="AB236" i="1"/>
  <c r="AC236" i="1" s="1"/>
  <c r="AB233" i="1"/>
  <c r="AC233" i="1" s="1"/>
  <c r="AB234" i="1"/>
  <c r="AC234" i="1" s="1"/>
  <c r="AB256" i="1"/>
  <c r="AC256" i="1" s="1"/>
  <c r="AB259" i="1"/>
  <c r="AC259" i="1" s="1"/>
  <c r="AB257" i="1"/>
  <c r="AC257" i="1" s="1"/>
  <c r="AB260" i="1"/>
  <c r="AC260" i="1" s="1"/>
  <c r="AB258" i="1"/>
  <c r="AC258" i="1" s="1"/>
  <c r="AB208" i="1"/>
  <c r="AC208" i="1" s="1"/>
  <c r="AB209" i="1"/>
  <c r="AC209" i="1" s="1"/>
  <c r="AB210" i="1"/>
  <c r="AC210" i="1" s="1"/>
  <c r="AB248" i="1"/>
  <c r="AC248" i="1" s="1"/>
  <c r="AB251" i="1"/>
  <c r="AC251" i="1" s="1"/>
  <c r="AB249" i="1"/>
  <c r="AC249" i="1" s="1"/>
  <c r="AB252" i="1"/>
  <c r="AC252" i="1" s="1"/>
  <c r="AB250" i="1"/>
  <c r="AC250" i="1" s="1"/>
  <c r="AB200" i="1"/>
  <c r="AC200" i="1" s="1"/>
  <c r="AB203" i="1"/>
  <c r="AC203" i="1" s="1"/>
  <c r="AB204" i="1"/>
  <c r="AC204" i="1" s="1"/>
  <c r="AB201" i="1"/>
  <c r="AC201" i="1" s="1"/>
  <c r="AB202" i="1"/>
  <c r="AC202" i="1" s="1"/>
  <c r="AB190" i="1"/>
  <c r="AC190" i="1" s="1"/>
  <c r="AB182" i="1"/>
  <c r="AC182" i="1" s="1"/>
  <c r="AB193" i="1"/>
  <c r="AC193" i="1" s="1"/>
  <c r="AB192" i="1"/>
  <c r="AC192" i="1" s="1"/>
  <c r="AB191" i="1"/>
  <c r="AC191" i="1" s="1"/>
  <c r="AB183" i="1"/>
  <c r="AC183" i="1" s="1"/>
  <c r="AB184" i="1"/>
  <c r="AC184" i="1" s="1"/>
  <c r="AB158" i="1"/>
  <c r="AC158" i="1" s="1"/>
  <c r="AB174" i="1"/>
  <c r="AC174" i="1" s="1"/>
  <c r="AB71" i="1"/>
  <c r="AC71" i="1" s="1"/>
  <c r="AB141" i="1"/>
  <c r="AC141" i="1" s="1"/>
  <c r="AB51" i="1"/>
  <c r="AC51" i="1" s="1"/>
  <c r="AB101" i="1"/>
  <c r="AC101" i="1" s="1"/>
  <c r="AB85" i="1"/>
  <c r="AC85" i="1" s="1"/>
  <c r="AB61" i="1"/>
  <c r="AC61" i="1" s="1"/>
  <c r="AB139" i="1"/>
  <c r="AC139" i="1" s="1"/>
  <c r="AB170" i="1"/>
  <c r="AC170" i="1" s="1"/>
  <c r="AB53" i="1"/>
  <c r="AC53" i="1" s="1"/>
  <c r="AB132" i="1"/>
  <c r="AC132" i="1" s="1"/>
  <c r="AB153" i="1"/>
  <c r="AC153" i="1" s="1"/>
  <c r="AB48" i="1"/>
  <c r="AC48" i="1" s="1"/>
  <c r="AB120" i="1"/>
  <c r="AC120" i="1" s="1"/>
  <c r="AB150" i="1"/>
  <c r="AC150" i="1" s="1"/>
  <c r="AB131" i="1"/>
  <c r="AC131" i="1" s="1"/>
  <c r="AB159" i="1"/>
  <c r="AC159" i="1" s="1"/>
  <c r="AB111" i="1"/>
  <c r="AC111" i="1" s="1"/>
  <c r="AB130" i="1"/>
  <c r="AC130" i="1" s="1"/>
  <c r="AB157" i="1"/>
  <c r="AC157" i="1" s="1"/>
  <c r="AB152" i="1"/>
  <c r="AC152" i="1" s="1"/>
  <c r="AB44" i="1"/>
  <c r="AC44" i="1" s="1"/>
  <c r="AB149" i="1"/>
  <c r="AC149" i="1" s="1"/>
  <c r="AB80" i="1"/>
  <c r="AC80" i="1" s="1"/>
  <c r="AB148" i="1"/>
  <c r="AC148" i="1" s="1"/>
  <c r="AB142" i="1"/>
  <c r="AC142" i="1" s="1"/>
  <c r="AB173" i="1"/>
  <c r="AC173" i="1" s="1"/>
  <c r="AB156" i="1"/>
  <c r="AC156" i="1" s="1"/>
  <c r="AB94" i="1"/>
  <c r="AC94" i="1" s="1"/>
  <c r="AB172" i="1"/>
  <c r="AC172" i="1" s="1"/>
  <c r="AB162" i="1"/>
  <c r="AC162" i="1" s="1"/>
  <c r="AB151" i="1"/>
  <c r="AC151" i="1" s="1"/>
  <c r="AB9" i="1"/>
  <c r="AC9" i="1" s="1"/>
  <c r="AB147" i="1"/>
  <c r="AC147" i="1" s="1"/>
  <c r="AB8" i="1"/>
  <c r="AC8" i="1" s="1"/>
  <c r="AB100" i="1"/>
  <c r="AC100" i="1" s="1"/>
  <c r="AB58" i="1"/>
  <c r="AC58" i="1" s="1"/>
  <c r="AB146" i="1"/>
  <c r="AC146" i="1" s="1"/>
  <c r="AB140" i="1"/>
  <c r="AC140" i="1" s="1"/>
  <c r="AB166" i="1"/>
  <c r="AC166" i="1" s="1"/>
  <c r="AB161" i="1"/>
  <c r="AC161" i="1" s="1"/>
  <c r="AB155" i="1"/>
  <c r="AC155" i="1" s="1"/>
  <c r="AB169" i="1"/>
  <c r="AC169" i="1" s="1"/>
  <c r="AB160" i="1"/>
  <c r="AC160" i="1" s="1"/>
  <c r="AB143" i="1"/>
  <c r="AC143" i="1" s="1"/>
  <c r="AB125" i="1"/>
  <c r="AC125" i="1" s="1"/>
  <c r="AB66" i="1"/>
  <c r="AC66" i="1" s="1"/>
  <c r="AB4" i="1"/>
  <c r="AC4" i="1" s="1"/>
  <c r="AB118" i="1"/>
  <c r="AC118" i="1" s="1"/>
  <c r="AB106" i="1"/>
  <c r="AC106" i="1" s="1"/>
  <c r="AB78" i="1"/>
  <c r="AC78" i="1" s="1"/>
  <c r="AB55" i="1"/>
  <c r="AC55" i="1" s="1"/>
  <c r="AB117" i="1"/>
  <c r="AC117" i="1" s="1"/>
  <c r="AB87" i="1"/>
  <c r="AC87" i="1" s="1"/>
  <c r="AB77" i="1"/>
  <c r="AC77" i="1" s="1"/>
  <c r="AB45" i="1"/>
  <c r="AC45" i="1" s="1"/>
  <c r="AB64" i="1"/>
  <c r="AC64" i="1" s="1"/>
  <c r="AB63" i="1"/>
  <c r="AC63" i="1" s="1"/>
  <c r="AB52" i="1"/>
  <c r="AC52" i="1" s="1"/>
  <c r="AB109" i="1"/>
  <c r="AC109" i="1" s="1"/>
  <c r="AB95" i="1"/>
  <c r="AC95" i="1" s="1"/>
  <c r="AB69" i="1"/>
  <c r="AC69" i="1" s="1"/>
  <c r="AB114" i="1"/>
  <c r="AC114" i="1" s="1"/>
  <c r="AB98" i="1"/>
  <c r="AC98" i="1" s="1"/>
  <c r="AB74" i="1"/>
  <c r="AC74" i="1" s="1"/>
  <c r="AB62" i="1"/>
  <c r="AC62" i="1" s="1"/>
  <c r="AB50" i="1"/>
  <c r="AC50" i="1" s="1"/>
  <c r="AB121" i="1"/>
  <c r="AC121" i="1" s="1"/>
  <c r="AB81" i="1"/>
  <c r="AC81" i="1" s="1"/>
  <c r="AB126" i="1"/>
  <c r="AC126" i="1" s="1"/>
  <c r="AB123" i="1"/>
  <c r="AC123" i="1" s="1"/>
  <c r="AB124" i="1"/>
  <c r="AC124" i="1" s="1"/>
  <c r="AB112" i="1"/>
  <c r="AC112" i="1" s="1"/>
  <c r="AB86" i="1"/>
  <c r="AC86" i="1" s="1"/>
  <c r="AB83" i="1"/>
  <c r="AC83" i="1" s="1"/>
  <c r="AB84" i="1"/>
  <c r="AC84" i="1" s="1"/>
  <c r="AB72" i="1"/>
  <c r="AC72" i="1" s="1"/>
  <c r="AB54" i="1"/>
  <c r="AC54" i="1" s="1"/>
  <c r="AB91" i="1"/>
  <c r="AC91" i="1" s="1"/>
  <c r="AB92" i="1"/>
  <c r="AC92" i="1" s="1"/>
  <c r="AB59" i="1"/>
  <c r="AC59" i="1" s="1"/>
  <c r="AB60" i="1"/>
  <c r="AC60" i="1" s="1"/>
  <c r="AB93" i="1"/>
  <c r="AC93" i="1" s="1"/>
  <c r="AB57" i="1"/>
  <c r="AC57" i="1" s="1"/>
  <c r="AB119" i="1"/>
  <c r="AC119" i="1" s="1"/>
  <c r="AB110" i="1"/>
  <c r="AC110" i="1" s="1"/>
  <c r="AB107" i="1"/>
  <c r="AC107" i="1" s="1"/>
  <c r="AB108" i="1"/>
  <c r="AC108" i="1" s="1"/>
  <c r="AB88" i="1"/>
  <c r="AC88" i="1" s="1"/>
  <c r="AB89" i="1"/>
  <c r="AC89" i="1" s="1"/>
  <c r="AB79" i="1"/>
  <c r="AC79" i="1" s="1"/>
  <c r="AB70" i="1"/>
  <c r="AC70" i="1" s="1"/>
  <c r="AB67" i="1"/>
  <c r="AC67" i="1" s="1"/>
  <c r="AB68" i="1"/>
  <c r="AC68" i="1" s="1"/>
  <c r="AB56" i="1"/>
  <c r="AC56" i="1" s="1"/>
  <c r="AB97" i="1"/>
  <c r="AC97" i="1" s="1"/>
  <c r="AB65" i="1"/>
  <c r="AC65" i="1" s="1"/>
  <c r="AB115" i="1"/>
  <c r="AC115" i="1" s="1"/>
  <c r="AB116" i="1"/>
  <c r="AC116" i="1" s="1"/>
  <c r="AB104" i="1"/>
  <c r="AC104" i="1" s="1"/>
  <c r="AB105" i="1"/>
  <c r="AC105" i="1" s="1"/>
  <c r="AB96" i="1"/>
  <c r="AC96" i="1" s="1"/>
  <c r="AB75" i="1"/>
  <c r="AC75" i="1" s="1"/>
  <c r="AB76" i="1"/>
  <c r="AC76" i="1" s="1"/>
  <c r="AB122" i="1"/>
  <c r="AC122" i="1" s="1"/>
  <c r="AB113" i="1"/>
  <c r="AC113" i="1" s="1"/>
  <c r="AB82" i="1"/>
  <c r="AC82" i="1" s="1"/>
  <c r="AB73" i="1"/>
  <c r="AC73" i="1" s="1"/>
  <c r="AB10" i="1"/>
  <c r="AC10" i="1" s="1"/>
  <c r="AB39" i="1"/>
  <c r="AC39" i="1" s="1"/>
  <c r="AB27" i="1"/>
  <c r="AC27" i="1" s="1"/>
  <c r="AB19" i="1"/>
  <c r="AC19" i="1" s="1"/>
  <c r="AB42" i="1"/>
  <c r="AC42" i="1" s="1"/>
  <c r="AB18" i="1"/>
  <c r="AC18" i="1" s="1"/>
  <c r="AB43" i="1"/>
  <c r="AC43" i="1" s="1"/>
  <c r="AB12" i="1"/>
  <c r="AC12" i="1" s="1"/>
  <c r="AB3" i="1"/>
  <c r="AC3" i="1" s="1"/>
  <c r="AB34" i="1"/>
  <c r="AC34" i="1" s="1"/>
  <c r="AB30" i="1"/>
  <c r="AC30" i="1" s="1"/>
  <c r="AB21" i="1"/>
  <c r="AC21" i="1" s="1"/>
  <c r="AB16" i="1"/>
  <c r="AC16" i="1" s="1"/>
  <c r="AB11" i="1"/>
  <c r="AC11" i="1" s="1"/>
  <c r="AB38" i="1"/>
  <c r="AC38" i="1" s="1"/>
  <c r="AB41" i="1"/>
  <c r="AC41" i="1" s="1"/>
  <c r="AB29" i="1"/>
  <c r="AC29" i="1" s="1"/>
  <c r="AB24" i="1"/>
  <c r="AC24" i="1" s="1"/>
  <c r="AB20" i="1"/>
  <c r="AC20" i="1" s="1"/>
  <c r="AB15" i="1"/>
  <c r="AC15" i="1" s="1"/>
  <c r="AB37" i="1"/>
  <c r="AC37" i="1" s="1"/>
  <c r="AB32" i="1"/>
  <c r="AC32" i="1" s="1"/>
  <c r="AB14" i="1"/>
  <c r="AC14" i="1" s="1"/>
  <c r="AB28" i="1"/>
  <c r="AC28" i="1" s="1"/>
  <c r="AB25" i="1"/>
  <c r="AC25" i="1" s="1"/>
  <c r="AB40" i="1"/>
  <c r="AC40" i="1" s="1"/>
  <c r="AB35" i="1"/>
  <c r="AC35" i="1" s="1"/>
  <c r="AB26" i="1"/>
  <c r="AC26" i="1" s="1"/>
  <c r="AB22" i="1"/>
  <c r="AC22" i="1" s="1"/>
  <c r="AB17" i="1"/>
  <c r="AC17" i="1" s="1"/>
  <c r="AB13" i="1"/>
  <c r="AC13" i="1" s="1"/>
  <c r="AB36" i="1"/>
  <c r="AC36" i="1" s="1"/>
  <c r="AB33" i="1"/>
  <c r="AC33" i="1" s="1"/>
  <c r="AB31" i="1"/>
  <c r="AC31" i="1" s="1"/>
  <c r="AB23" i="1"/>
  <c r="AC23" i="1" s="1"/>
  <c r="D211" i="1" l="1"/>
  <c r="E211" i="1"/>
  <c r="F211" i="1"/>
  <c r="G211" i="1"/>
  <c r="H211" i="1"/>
  <c r="I211" i="1"/>
  <c r="J211" i="1"/>
  <c r="K211" i="1"/>
  <c r="L211" i="1"/>
  <c r="C211" i="1"/>
  <c r="C90" i="1"/>
  <c r="D90" i="1"/>
  <c r="E90" i="1"/>
  <c r="F90" i="1"/>
  <c r="G90" i="1"/>
  <c r="H90" i="1"/>
  <c r="I90" i="1"/>
  <c r="J90" i="1"/>
  <c r="K90" i="1"/>
  <c r="L90" i="1"/>
  <c r="K392" i="1" l="1"/>
  <c r="J392" i="1"/>
  <c r="I392" i="1"/>
  <c r="H392" i="1"/>
  <c r="G392" i="1"/>
  <c r="F392" i="1"/>
  <c r="E392" i="1"/>
  <c r="D392" i="1"/>
  <c r="C392" i="1"/>
  <c r="K311" i="1"/>
  <c r="K298" i="1" s="1"/>
  <c r="G311" i="1"/>
  <c r="G298" i="1" s="1"/>
  <c r="E311" i="1"/>
  <c r="E298" i="1" s="1"/>
  <c r="C311" i="1"/>
  <c r="K299" i="1"/>
  <c r="J299" i="1"/>
  <c r="I299" i="1"/>
  <c r="H299" i="1"/>
  <c r="G299" i="1"/>
  <c r="F299" i="1"/>
  <c r="E299" i="1"/>
  <c r="D299" i="1"/>
  <c r="C299" i="1"/>
  <c r="K226" i="1"/>
  <c r="J226" i="1"/>
  <c r="I226" i="1"/>
  <c r="H226" i="1"/>
  <c r="G226" i="1"/>
  <c r="F226" i="1"/>
  <c r="E226" i="1"/>
  <c r="D226" i="1"/>
  <c r="C226" i="1"/>
  <c r="K213" i="1"/>
  <c r="J213" i="1"/>
  <c r="I213" i="1"/>
  <c r="H213" i="1"/>
  <c r="G213" i="1"/>
  <c r="F213" i="1"/>
  <c r="E213" i="1"/>
  <c r="D213" i="1"/>
  <c r="C213" i="1"/>
  <c r="K169" i="1"/>
  <c r="J169" i="1"/>
  <c r="I169" i="1"/>
  <c r="H169" i="1"/>
  <c r="G169" i="1"/>
  <c r="F169" i="1"/>
  <c r="E169" i="1"/>
  <c r="D169" i="1"/>
  <c r="C169" i="1"/>
  <c r="K163" i="1"/>
  <c r="J163" i="1"/>
  <c r="I163" i="1"/>
  <c r="H163" i="1"/>
  <c r="G163" i="1"/>
  <c r="F163" i="1"/>
  <c r="E163" i="1"/>
  <c r="D163" i="1"/>
  <c r="C163" i="1"/>
  <c r="K154" i="1"/>
  <c r="J154" i="1"/>
  <c r="I154" i="1"/>
  <c r="H154" i="1"/>
  <c r="G154" i="1"/>
  <c r="F154" i="1"/>
  <c r="E154" i="1"/>
  <c r="D154" i="1"/>
  <c r="C154" i="1"/>
  <c r="K104" i="1"/>
  <c r="J104" i="1"/>
  <c r="I104" i="1"/>
  <c r="H104" i="1"/>
  <c r="G104" i="1"/>
  <c r="F104" i="1"/>
  <c r="E104" i="1"/>
  <c r="D104" i="1"/>
  <c r="C104" i="1"/>
  <c r="K99" i="1"/>
  <c r="J99" i="1"/>
  <c r="I99" i="1"/>
  <c r="H99" i="1"/>
  <c r="G99" i="1"/>
  <c r="F99" i="1"/>
  <c r="E99" i="1"/>
  <c r="D99" i="1"/>
  <c r="C99" i="1"/>
  <c r="C242" i="1" l="1"/>
  <c r="C166" i="1" s="1"/>
  <c r="K242" i="1"/>
  <c r="K166" i="1" s="1"/>
  <c r="J242" i="1"/>
  <c r="J166" i="1" s="1"/>
  <c r="F242" i="1"/>
  <c r="F166" i="1" s="1"/>
  <c r="D242" i="1"/>
  <c r="D166" i="1" s="1"/>
  <c r="H242" i="1"/>
  <c r="H166" i="1" s="1"/>
  <c r="E242" i="1"/>
  <c r="E166" i="1" s="1"/>
  <c r="I242" i="1"/>
  <c r="I166" i="1" s="1"/>
  <c r="G242" i="1"/>
  <c r="G166" i="1" s="1"/>
  <c r="F311" i="1"/>
  <c r="F298" i="1" s="1"/>
  <c r="H311" i="1"/>
  <c r="H298" i="1" s="1"/>
  <c r="I311" i="1"/>
  <c r="I298" i="1" s="1"/>
  <c r="J311" i="1"/>
  <c r="J298" i="1" s="1"/>
  <c r="D311" i="1"/>
  <c r="D298" i="1" s="1"/>
  <c r="C298" i="1"/>
  <c r="L392" i="1" l="1"/>
  <c r="L299" i="1"/>
  <c r="L226" i="1"/>
  <c r="L213" i="1"/>
  <c r="L163" i="1"/>
  <c r="L154" i="1"/>
  <c r="L99" i="1"/>
  <c r="K6" i="1"/>
  <c r="K4" i="1" s="1"/>
  <c r="K397" i="1" s="1"/>
  <c r="J6" i="1"/>
  <c r="J4" i="1" s="1"/>
  <c r="J397" i="1" s="1"/>
  <c r="I6" i="1"/>
  <c r="I4" i="1" s="1"/>
  <c r="I397" i="1" s="1"/>
  <c r="H6" i="1"/>
  <c r="H4" i="1" s="1"/>
  <c r="H397" i="1" s="1"/>
  <c r="G6" i="1"/>
  <c r="G4" i="1" s="1"/>
  <c r="G397" i="1" s="1"/>
  <c r="F6" i="1"/>
  <c r="F4" i="1" s="1"/>
  <c r="F397" i="1" s="1"/>
  <c r="E6" i="1"/>
  <c r="E4" i="1" s="1"/>
  <c r="E397" i="1" s="1"/>
  <c r="D6" i="1"/>
  <c r="D4" i="1" s="1"/>
  <c r="D397" i="1" s="1"/>
  <c r="C6" i="1"/>
  <c r="C4" i="1" l="1"/>
  <c r="C397" i="1" s="1"/>
  <c r="L311" i="1" l="1"/>
  <c r="L169" i="1"/>
  <c r="L104" i="1" l="1"/>
  <c r="L6" i="1"/>
  <c r="L298" i="1"/>
  <c r="L242" i="1"/>
  <c r="L166" i="1" l="1"/>
  <c r="L4" i="1" l="1"/>
  <c r="L397" i="1" l="1"/>
</calcChain>
</file>

<file path=xl/sharedStrings.xml><?xml version="1.0" encoding="utf-8"?>
<sst xmlns="http://schemas.openxmlformats.org/spreadsheetml/2006/main" count="509" uniqueCount="240">
  <si>
    <t>Master's</t>
  </si>
  <si>
    <t>Professional</t>
  </si>
  <si>
    <t>English</t>
  </si>
  <si>
    <t>Pharmacy</t>
  </si>
  <si>
    <t>Chemistry</t>
  </si>
  <si>
    <t>Psychological and Quantitative Foundations</t>
  </si>
  <si>
    <t>Music</t>
  </si>
  <si>
    <t>Nursing</t>
  </si>
  <si>
    <t>Teaching and Learning</t>
  </si>
  <si>
    <t>Art</t>
  </si>
  <si>
    <t>Social Work</t>
  </si>
  <si>
    <t>Communication Studies</t>
  </si>
  <si>
    <t>Health and Human Physiology</t>
  </si>
  <si>
    <t>Interdepartmental Studies</t>
  </si>
  <si>
    <t>Finance</t>
  </si>
  <si>
    <t>Psychology</t>
  </si>
  <si>
    <t>Doctorate</t>
  </si>
  <si>
    <t>2015-16</t>
  </si>
  <si>
    <t>2016-17</t>
  </si>
  <si>
    <t>Human Physiology</t>
  </si>
  <si>
    <t>2017-18</t>
  </si>
  <si>
    <t>Library and Information Science</t>
  </si>
  <si>
    <t>2018-19</t>
  </si>
  <si>
    <t>Enterprise Leadership</t>
  </si>
  <si>
    <t>TOTAL</t>
  </si>
  <si>
    <t>Bachelor of Arts</t>
  </si>
  <si>
    <t>Bachelor of Applied Studies</t>
  </si>
  <si>
    <t>Bachelor of Business Administration</t>
  </si>
  <si>
    <t>Bachelor of Fine Arts</t>
  </si>
  <si>
    <t>Bachelor of Liberal Studies</t>
  </si>
  <si>
    <t>Bachelor of Music</t>
  </si>
  <si>
    <t>Bachelor of Science</t>
  </si>
  <si>
    <t>Bachelor of Science in Engineering</t>
  </si>
  <si>
    <t>Bachelor of Science in Nursing</t>
  </si>
  <si>
    <t>Specialist in Education</t>
  </si>
  <si>
    <t>Master of Laws</t>
  </si>
  <si>
    <t>Master of Arts</t>
  </si>
  <si>
    <t>Master of Accountancy</t>
  </si>
  <si>
    <t>Master of Arts in Teaching</t>
  </si>
  <si>
    <t>Master of Business Administration</t>
  </si>
  <si>
    <t>Master of Computer Science</t>
  </si>
  <si>
    <t>Master of Fine Arts</t>
  </si>
  <si>
    <t>Master of Health Administration</t>
  </si>
  <si>
    <t>Master in Medical Education</t>
  </si>
  <si>
    <t>Master of Physician Assistant Studies</t>
  </si>
  <si>
    <t>Master of Public Health</t>
  </si>
  <si>
    <t>Master of Science</t>
  </si>
  <si>
    <t>Master of Science in Nursing</t>
  </si>
  <si>
    <t>Master of Social Work</t>
  </si>
  <si>
    <t>Doctor of Audiology</t>
  </si>
  <si>
    <t>Doctor of Musical Arts</t>
  </si>
  <si>
    <t>Doctor of Nursing Practice</t>
  </si>
  <si>
    <t>Doctor of Physical Therapy</t>
  </si>
  <si>
    <t>Doctor of Philosophy</t>
  </si>
  <si>
    <t>Doctor of Dental Surgery</t>
  </si>
  <si>
    <t>Juris Doctor</t>
  </si>
  <si>
    <t>Doctor of Medicine</t>
  </si>
  <si>
    <t>Doctor of Pharmacy</t>
  </si>
  <si>
    <t>Master of Studies in Law</t>
  </si>
  <si>
    <t>Doctor of Juridical Science</t>
  </si>
  <si>
    <t>Professional MBA Program</t>
  </si>
  <si>
    <t>Marketing</t>
  </si>
  <si>
    <t>Educational Policy and Leadership Studies</t>
  </si>
  <si>
    <t>Business Analytics</t>
  </si>
  <si>
    <t>Strategic Communication</t>
  </si>
  <si>
    <t>History</t>
  </si>
  <si>
    <t>MBA Executive Program</t>
  </si>
  <si>
    <t>Nursing-RN</t>
  </si>
  <si>
    <t>African American Studies</t>
  </si>
  <si>
    <t>Asian Civilizations</t>
  </si>
  <si>
    <t>Mechanical Engineering</t>
  </si>
  <si>
    <t>French</t>
  </si>
  <si>
    <t>Italian</t>
  </si>
  <si>
    <t>Electrical and Computer Engineering</t>
  </si>
  <si>
    <t>Philosophy</t>
  </si>
  <si>
    <t>Rehabilitation and Counselor Education</t>
  </si>
  <si>
    <t>Interdisciplinary Studies</t>
  </si>
  <si>
    <t>Accounting</t>
  </si>
  <si>
    <t>Management</t>
  </si>
  <si>
    <t>Occupational and Environmental Health</t>
  </si>
  <si>
    <t>MBA Full-time Program</t>
  </si>
  <si>
    <t>Translational Biomedicine</t>
  </si>
  <si>
    <t>Mathematics</t>
  </si>
  <si>
    <t>English and Creative Writing</t>
  </si>
  <si>
    <t>Anthropology</t>
  </si>
  <si>
    <t>Political Science</t>
  </si>
  <si>
    <t>Epidemiology</t>
  </si>
  <si>
    <t>Spanish</t>
  </si>
  <si>
    <t>Informatics</t>
  </si>
  <si>
    <t>Economics</t>
  </si>
  <si>
    <t>Electrical Engineering</t>
  </si>
  <si>
    <t>Computer Science</t>
  </si>
  <si>
    <t>Sociology</t>
  </si>
  <si>
    <t>Geography</t>
  </si>
  <si>
    <t>Business Administration</t>
  </si>
  <si>
    <t>Biochemistry</t>
  </si>
  <si>
    <t>Comparative Literature - Translation</t>
  </si>
  <si>
    <t>Ethics and Public Policy</t>
  </si>
  <si>
    <t>Biology</t>
  </si>
  <si>
    <t>Medical Laboratory Science</t>
  </si>
  <si>
    <t>Urban and Regional Planning</t>
  </si>
  <si>
    <t>Statistics</t>
  </si>
  <si>
    <t>Elementary Education</t>
  </si>
  <si>
    <t>Genetics</t>
  </si>
  <si>
    <t>Theatre Arts</t>
  </si>
  <si>
    <t>Chemical Engineering</t>
  </si>
  <si>
    <t>Chemical and Biochemical Engineering</t>
  </si>
  <si>
    <t>Film Studies</t>
  </si>
  <si>
    <t>Integrated Biology</t>
  </si>
  <si>
    <t>Religious Studies</t>
  </si>
  <si>
    <t>Sport and Recreation Management</t>
  </si>
  <si>
    <t>Neuroscience</t>
  </si>
  <si>
    <t>Speech Pathology and Audiology</t>
  </si>
  <si>
    <t>CIMBA Program--MBA</t>
  </si>
  <si>
    <t>Biomedical Engineering</t>
  </si>
  <si>
    <t>Pharmacology</t>
  </si>
  <si>
    <t>Physics</t>
  </si>
  <si>
    <t>Human Toxicology</t>
  </si>
  <si>
    <t>Second Language Acquisition</t>
  </si>
  <si>
    <t>Nuclear Medicine Technology</t>
  </si>
  <si>
    <t>Radiation Sciences</t>
  </si>
  <si>
    <t>Book Arts</t>
  </si>
  <si>
    <t>Civil Engineering</t>
  </si>
  <si>
    <t>Biostatistics</t>
  </si>
  <si>
    <t>Molecular and Cellular Biology</t>
  </si>
  <si>
    <t>Oral Science</t>
  </si>
  <si>
    <t>American Studies</t>
  </si>
  <si>
    <t>Microbiology</t>
  </si>
  <si>
    <t>Geoscience</t>
  </si>
  <si>
    <t>Civil and Environmental Engineering</t>
  </si>
  <si>
    <t>Applied Mathematical and Computational Sciences</t>
  </si>
  <si>
    <t>Immunology</t>
  </si>
  <si>
    <t>Actuarial Science</t>
  </si>
  <si>
    <t>Asian Languages and Literature</t>
  </si>
  <si>
    <t>Linguistics</t>
  </si>
  <si>
    <t>Cinema</t>
  </si>
  <si>
    <t>Biomedical Science</t>
  </si>
  <si>
    <t>Mass Communications</t>
  </si>
  <si>
    <t>Health Services and Policy</t>
  </si>
  <si>
    <t>Ancient Civilization</t>
  </si>
  <si>
    <t>Criminology, Law and Justice</t>
  </si>
  <si>
    <t>Russian</t>
  </si>
  <si>
    <t>Gender, Women's and Sexuality Studies</t>
  </si>
  <si>
    <t>Journalism and Mass Communication</t>
  </si>
  <si>
    <t>International Studies</t>
  </si>
  <si>
    <t>Business Analytics and Information Systems</t>
  </si>
  <si>
    <t>Industrial Engineering</t>
  </si>
  <si>
    <t>Classics</t>
  </si>
  <si>
    <t>French and Francophone World Studies</t>
  </si>
  <si>
    <t>International Relations</t>
  </si>
  <si>
    <t>Environmental Policy and Planning</t>
  </si>
  <si>
    <t>Therapeutic Recreation</t>
  </si>
  <si>
    <t>Art History</t>
  </si>
  <si>
    <t>Environmental Sciences</t>
  </si>
  <si>
    <t>Astronomy</t>
  </si>
  <si>
    <t>Free Radical and Radiation Biology</t>
  </si>
  <si>
    <t>Sport Studies</t>
  </si>
  <si>
    <t>Applied Physics</t>
  </si>
  <si>
    <t>Orthodontics</t>
  </si>
  <si>
    <t>Science Education</t>
  </si>
  <si>
    <t>Computer Science and Engineering</t>
  </si>
  <si>
    <t>Leisure Studies</t>
  </si>
  <si>
    <t>German</t>
  </si>
  <si>
    <t>Global Health Studies</t>
  </si>
  <si>
    <t>Speech and Hearing Science</t>
  </si>
  <si>
    <t>Dance</t>
  </si>
  <si>
    <t>Environmental Engineering</t>
  </si>
  <si>
    <t>Athletic Training</t>
  </si>
  <si>
    <t>Dental Public Health</t>
  </si>
  <si>
    <t>Community and Behavioral Health</t>
  </si>
  <si>
    <t>Classical Languages</t>
  </si>
  <si>
    <t>Biomedical Sciences</t>
  </si>
  <si>
    <t>Clinical Investigation</t>
  </si>
  <si>
    <t>Social Justice</t>
  </si>
  <si>
    <t>Film and Video Production</t>
  </si>
  <si>
    <t>MBA International Executive Program</t>
  </si>
  <si>
    <t>Spanish Creative Writing</t>
  </si>
  <si>
    <t>Portuguese</t>
  </si>
  <si>
    <t>African American World Studies</t>
  </si>
  <si>
    <t>Health and Sport Studies</t>
  </si>
  <si>
    <t>Management Information Systems</t>
  </si>
  <si>
    <t>Integrative Physiology</t>
  </si>
  <si>
    <t>Journalism</t>
  </si>
  <si>
    <t>Physical Rehabilitation Science</t>
  </si>
  <si>
    <t>Anatomy and Cell Biology</t>
  </si>
  <si>
    <t>Exercise Science</t>
  </si>
  <si>
    <t>Health Policy</t>
  </si>
  <si>
    <t>Molecular Physiology and Biophysics</t>
  </si>
  <si>
    <t>Pathology</t>
  </si>
  <si>
    <t>Comparative Literature</t>
  </si>
  <si>
    <t>Latin</t>
  </si>
  <si>
    <t>Baccalaureate</t>
  </si>
  <si>
    <t>continued</t>
  </si>
  <si>
    <t>Doctor of Philosophy, continued</t>
  </si>
  <si>
    <t>Master of Science, continued</t>
  </si>
  <si>
    <t>Bachelor of Arts, continued</t>
  </si>
  <si>
    <t>Number of Degree Programs Completed by Objective and Program of Study (Fiscal Year)</t>
  </si>
  <si>
    <r>
      <t>Number of Degree Programs Completed by Objective and Program of Study (Fiscal Year)</t>
    </r>
    <r>
      <rPr>
        <b/>
        <i/>
        <sz val="11"/>
        <rFont val="Arial"/>
        <family val="2"/>
      </rPr>
      <t>, continued</t>
    </r>
  </si>
  <si>
    <r>
      <t xml:space="preserve">Number of Degree Programs Completed by Objective and Program of Study (Fiscal Year), </t>
    </r>
    <r>
      <rPr>
        <b/>
        <i/>
        <sz val="11"/>
        <rFont val="Arial"/>
        <family val="2"/>
      </rPr>
      <t>continued</t>
    </r>
  </si>
  <si>
    <t>Public Health</t>
  </si>
  <si>
    <t>Art Education</t>
  </si>
  <si>
    <t>English Education</t>
  </si>
  <si>
    <t>Foreign Language Education</t>
  </si>
  <si>
    <t>Mathematics Education</t>
  </si>
  <si>
    <t>Music Education</t>
  </si>
  <si>
    <t>Social Studies Education</t>
  </si>
  <si>
    <t>Data Science</t>
  </si>
  <si>
    <t>Science Studies</t>
  </si>
  <si>
    <t>Master of Clinical Anatomy</t>
  </si>
  <si>
    <t>2019-20</t>
  </si>
  <si>
    <t>Education Studies and Human Relations</t>
  </si>
  <si>
    <t>World Language Education</t>
  </si>
  <si>
    <t>Sustainability Science</t>
  </si>
  <si>
    <t>Master of Clinical Nutrition</t>
  </si>
  <si>
    <t>Literary Translation</t>
  </si>
  <si>
    <t>Doctor of Education</t>
  </si>
  <si>
    <t>2020-21</t>
  </si>
  <si>
    <t>Health Studies</t>
  </si>
  <si>
    <t>Screenwriting Arts</t>
  </si>
  <si>
    <t>Health Promotion</t>
  </si>
  <si>
    <t>Mass Communication</t>
  </si>
  <si>
    <t>Master of Public Affairs</t>
  </si>
  <si>
    <t>2021-22</t>
  </si>
  <si>
    <t>Master of Arts, continued</t>
  </si>
  <si>
    <t>2022-23</t>
  </si>
  <si>
    <t>Biochemistry and Molecular Biology</t>
  </si>
  <si>
    <t>Translation</t>
  </si>
  <si>
    <t>Sustainable Development</t>
  </si>
  <si>
    <t>2023-24</t>
  </si>
  <si>
    <t>Risk Management and Insurance</t>
  </si>
  <si>
    <t>Health Services and Policy Research</t>
  </si>
  <si>
    <t>Sport Media and Culture</t>
  </si>
  <si>
    <t>2024-25</t>
  </si>
  <si>
    <t>is start row</t>
  </si>
  <si>
    <t>last start row</t>
  </si>
  <si>
    <t>mod</t>
  </si>
  <si>
    <t>Bachelor of Science, continued</t>
  </si>
  <si>
    <t>X</t>
  </si>
  <si>
    <t>Level  |  Program of Study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</si>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</sst>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  <scheme val="minor"/>
    </font>
    <font>
      <sz val="8"/>
      <name val="Arial"/>
      <family val="2"/>
      <scheme val="minor"/>
    </font>
    <font>
      <i/>
      <sz val="8"/>
      <color theme="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" fontId="4" fillId="0" borderId="0" xfId="0" applyNumberFormat="1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/>
    <xf numFmtId="1" fontId="2" fillId="0" borderId="1" xfId="0" applyNumberFormat="1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right"/>
    </xf>
    <xf numFmtId="164" fontId="6" fillId="0" borderId="0" xfId="1" applyNumberFormat="1" applyFont="1" applyBorder="1"/>
    <xf numFmtId="164" fontId="5" fillId="0" borderId="0" xfId="1" applyNumberFormat="1" applyFont="1" applyBorder="1"/>
    <xf numFmtId="164" fontId="7" fillId="0" borderId="0" xfId="1" applyNumberFormat="1" applyFont="1" applyBorder="1"/>
    <xf numFmtId="164" fontId="8" fillId="0" borderId="0" xfId="1" applyNumberFormat="1" applyFont="1" applyBorder="1"/>
    <xf numFmtId="164" fontId="10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0" fontId="3" fillId="0" borderId="0" xfId="0" applyFont="1" applyAlignment="1">
      <alignment horizontal="left" indent="3"/>
    </xf>
    <xf numFmtId="0" fontId="9" fillId="0" borderId="0" xfId="0" applyFont="1" applyAlignment="1">
      <alignment horizontal="left" indent="3"/>
    </xf>
    <xf numFmtId="0" fontId="7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1" fontId="2" fillId="2" borderId="0" xfId="0" applyNumberFormat="1" applyFont="1" applyFill="1" applyAlignment="1">
      <alignment horizontal="right"/>
    </xf>
    <xf numFmtId="0" fontId="10" fillId="2" borderId="3" xfId="0" applyFont="1" applyFill="1" applyBorder="1" applyAlignment="1">
      <alignment horizontal="left" indent="1"/>
    </xf>
    <xf numFmtId="0" fontId="10" fillId="2" borderId="0" xfId="0" applyFont="1" applyFill="1" applyAlignment="1">
      <alignment horizontal="left" indent="1"/>
    </xf>
  </cellXfs>
  <cellStyles count="2">
    <cellStyle name="Comma" xfId="1" builtinId="3"/>
    <cellStyle name="Normal" xfId="0" builtinId="0"/>
  </cellStyles>
  <dxfs count="1">
    <dxf>
      <border>
        <bottom style="dotted">
          <color theme="0" tint="-0.24994659260841701"/>
        </bottom>
        <vertical/>
        <horizontal/>
      </border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97"/>
  <sheetViews>
    <sheetView showGridLines="0" tabSelected="1" zoomScaleNormal="100" zoomScaleSheetLayoutView="11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ColWidth="9" defaultRowHeight="10.5" customHeight="1" x14ac:dyDescent="0.3"/>
  <cols>
    <col min="1" max="1" width="3.58203125" style="3" hidden="1" customWidth="1"/>
    <col min="2" max="2" width="36.08203125" style="3" customWidth="1"/>
    <col min="3" max="12" width="7.58203125" style="3" customWidth="1"/>
    <col min="16" max="26" width="9" style="3"/>
    <col min="27" max="28" width="3.25" style="3" hidden="1" customWidth="1"/>
    <col min="29" max="29" width="3" style="3" hidden="1" customWidth="1"/>
    <col min="30" max="16384" width="9" style="3"/>
  </cols>
  <sheetData>
    <row r="1" spans="1:29" ht="14" customHeight="1" x14ac:dyDescent="0.3">
      <c r="B1" s="1" t="s">
        <v>196</v>
      </c>
      <c r="C1" s="2"/>
      <c r="D1" s="2"/>
      <c r="E1" s="2"/>
      <c r="F1" s="2"/>
      <c r="G1" s="2"/>
      <c r="H1" s="2"/>
      <c r="I1" s="2"/>
      <c r="J1" s="2"/>
      <c r="K1" s="2"/>
      <c r="L1" s="2"/>
      <c r="AA1" s="12" t="s">
        <v>233</v>
      </c>
      <c r="AB1" s="12" t="s">
        <v>234</v>
      </c>
      <c r="AC1" s="12" t="s">
        <v>235</v>
      </c>
    </row>
    <row r="2" spans="1:29" ht="10.5" customHeight="1" x14ac:dyDescent="0.3">
      <c r="C2" s="2"/>
      <c r="D2" s="2"/>
      <c r="E2" s="2"/>
      <c r="F2" s="2"/>
      <c r="G2" s="2"/>
      <c r="H2" s="2"/>
      <c r="I2" s="2"/>
      <c r="J2" s="2"/>
      <c r="K2" s="2"/>
      <c r="L2" s="2"/>
      <c r="AA2" s="3">
        <f>COUNTA(A2)</f>
        <v>0</v>
      </c>
      <c r="AB2" s="3">
        <f>IFERROR(_xlfn.XMATCH(1, AA$1:AA2, 0, -1),0)</f>
        <v>0</v>
      </c>
      <c r="AC2" s="3" t="str">
        <f>IF(OR(ROW()=AB2,B2=""),"",MOD(ROW()-AB2,4) + IF(AND(MOD(ROW()-AB2,4)=0,$B3&lt;&gt;""),4,0))</f>
        <v/>
      </c>
    </row>
    <row r="3" spans="1:29" ht="10.5" customHeight="1" x14ac:dyDescent="0.3">
      <c r="A3" s="3" t="s">
        <v>237</v>
      </c>
      <c r="B3" s="4" t="s">
        <v>238</v>
      </c>
      <c r="C3" s="4" t="s">
        <v>17</v>
      </c>
      <c r="D3" s="4" t="s">
        <v>18</v>
      </c>
      <c r="E3" s="4" t="s">
        <v>20</v>
      </c>
      <c r="F3" s="4" t="s">
        <v>22</v>
      </c>
      <c r="G3" s="4" t="s">
        <v>209</v>
      </c>
      <c r="H3" s="4" t="s">
        <v>216</v>
      </c>
      <c r="I3" s="4" t="s">
        <v>222</v>
      </c>
      <c r="J3" s="4" t="s">
        <v>224</v>
      </c>
      <c r="K3" s="4" t="s">
        <v>228</v>
      </c>
      <c r="L3" s="4" t="s">
        <v>232</v>
      </c>
      <c r="AA3" s="3">
        <f>COUNTA(A3)</f>
        <v>1</v>
      </c>
      <c r="AB3" s="3">
        <f>IFERROR(_xlfn.XMATCH(1, AA$1:AA3, 0, -1),0)</f>
        <v>3</v>
      </c>
      <c r="AC3" s="3" t="str">
        <f>IF(OR(ROW()=AB3,B3=""),"",MOD(ROW()-AB3,4) + IF(AND(MOD(ROW()-AB3,4)=0,$B4&lt;&gt;""),4,0))</f>
        <v/>
      </c>
    </row>
    <row r="4" spans="1:29" ht="10.5" customHeight="1" x14ac:dyDescent="0.3">
      <c r="A4" s="3" t="s">
        <v>237</v>
      </c>
      <c r="B4" s="5" t="s">
        <v>191</v>
      </c>
      <c r="C4" s="6">
        <f t="shared" ref="C4:L4" si="0">+C5+C6+C90+C99+C102+C103+C104+C154+C163</f>
        <v>5416</v>
      </c>
      <c r="D4" s="6">
        <f t="shared" si="0"/>
        <v>5403</v>
      </c>
      <c r="E4" s="6">
        <f t="shared" si="0"/>
        <v>5159</v>
      </c>
      <c r="F4" s="6">
        <f t="shared" si="0"/>
        <v>5858</v>
      </c>
      <c r="G4" s="6">
        <f t="shared" si="0"/>
        <v>6270</v>
      </c>
      <c r="H4" s="6">
        <f t="shared" si="0"/>
        <v>6019</v>
      </c>
      <c r="I4" s="6">
        <f t="shared" si="0"/>
        <v>5563</v>
      </c>
      <c r="J4" s="6">
        <f t="shared" si="0"/>
        <v>5783</v>
      </c>
      <c r="K4" s="6">
        <f t="shared" si="0"/>
        <v>5601</v>
      </c>
      <c r="L4" s="6">
        <f t="shared" si="0"/>
        <v>5881</v>
      </c>
      <c r="AA4" s="3">
        <f>COUNTA(A4)</f>
        <v>1</v>
      </c>
      <c r="AB4" s="3">
        <f>IFERROR(_xlfn.XMATCH(1, AA$1:AA4, 0, -1),0)</f>
        <v>4</v>
      </c>
      <c r="AC4" s="3" t="str">
        <f>IF(OR(ROW()=AB4,B4=""),"",MOD(ROW()-AB4,4) + IF(AND(MOD(ROW()-AB4,4)=0,$B5&lt;&gt;""),4,0))</f>
        <v/>
      </c>
    </row>
    <row r="5" spans="1:29" ht="10.5" customHeight="1" x14ac:dyDescent="0.3">
      <c r="A5" s="3" t="s">
        <v>237</v>
      </c>
      <c r="B5" s="13" t="s">
        <v>26</v>
      </c>
      <c r="C5" s="7">
        <v>50</v>
      </c>
      <c r="D5" s="7">
        <v>55</v>
      </c>
      <c r="E5" s="7">
        <v>51</v>
      </c>
      <c r="F5" s="7">
        <v>57</v>
      </c>
      <c r="G5" s="7">
        <v>33</v>
      </c>
      <c r="H5" s="7">
        <v>42</v>
      </c>
      <c r="I5" s="7">
        <v>26</v>
      </c>
      <c r="J5" s="7">
        <v>23</v>
      </c>
      <c r="K5" s="7">
        <v>26</v>
      </c>
      <c r="L5" s="7">
        <v>26</v>
      </c>
      <c r="AA5" s="3">
        <f>COUNTA(A5)</f>
        <v>1</v>
      </c>
      <c r="AB5" s="3">
        <f>IFERROR(_xlfn.XMATCH(1, AA$1:AA5, 0, -1),0)</f>
        <v>5</v>
      </c>
      <c r="AC5" s="3" t="str">
        <f>IF(OR(ROW()=AB5,B5=""),"",MOD(ROW()-AB5,4) + IF(AND(MOD(ROW()-AB5,4)=0,$B6&lt;&gt;""),4,0))</f>
        <v/>
      </c>
    </row>
    <row r="6" spans="1:29" ht="10.5" customHeight="1" x14ac:dyDescent="0.3">
      <c r="A6" s="3" t="s">
        <v>237</v>
      </c>
      <c r="B6" s="13" t="s">
        <v>25</v>
      </c>
      <c r="C6" s="7">
        <f t="shared" ref="C6:L6" si="1">SUM(C7:C85)</f>
        <v>2702</v>
      </c>
      <c r="D6" s="7">
        <f t="shared" si="1"/>
        <v>2660</v>
      </c>
      <c r="E6" s="7">
        <f t="shared" si="1"/>
        <v>2511</v>
      </c>
      <c r="F6" s="7">
        <f t="shared" si="1"/>
        <v>2886</v>
      </c>
      <c r="G6" s="7">
        <f t="shared" si="1"/>
        <v>3122</v>
      </c>
      <c r="H6" s="7">
        <f t="shared" si="1"/>
        <v>3087</v>
      </c>
      <c r="I6" s="7">
        <f t="shared" si="1"/>
        <v>2798</v>
      </c>
      <c r="J6" s="7">
        <f t="shared" si="1"/>
        <v>2731</v>
      </c>
      <c r="K6" s="7">
        <f t="shared" si="1"/>
        <v>2598</v>
      </c>
      <c r="L6" s="7">
        <f t="shared" si="1"/>
        <v>2771</v>
      </c>
      <c r="AA6" s="3">
        <f>COUNTA(A6)</f>
        <v>1</v>
      </c>
      <c r="AB6" s="3">
        <f>IFERROR(_xlfn.XMATCH(1, AA$1:AA6, 0, -1),0)</f>
        <v>6</v>
      </c>
      <c r="AC6" s="3" t="str">
        <f>IF(OR(ROW()=AB6,B6=""),"",MOD(ROW()-AB6,4) + IF(AND(MOD(ROW()-AB6,4)=0,$B7&lt;&gt;""),4,0))</f>
        <v/>
      </c>
    </row>
    <row r="7" spans="1:29" ht="10.5" customHeight="1" x14ac:dyDescent="0.3">
      <c r="B7" s="14" t="s">
        <v>68</v>
      </c>
      <c r="C7" s="9">
        <v>5</v>
      </c>
      <c r="D7" s="9">
        <v>5</v>
      </c>
      <c r="E7" s="9">
        <v>3</v>
      </c>
      <c r="F7" s="9">
        <v>4</v>
      </c>
      <c r="G7" s="9">
        <v>6</v>
      </c>
      <c r="H7" s="9">
        <v>4</v>
      </c>
      <c r="I7" s="9">
        <v>4</v>
      </c>
      <c r="J7" s="9">
        <v>5</v>
      </c>
      <c r="K7" s="9">
        <v>5</v>
      </c>
      <c r="L7" s="9">
        <v>5</v>
      </c>
      <c r="AA7" s="3">
        <f>COUNTA(A7)</f>
        <v>0</v>
      </c>
      <c r="AB7" s="3">
        <f>IFERROR(_xlfn.XMATCH(1, AA$1:AA7, 0, -1),0)</f>
        <v>6</v>
      </c>
      <c r="AC7" s="3">
        <f>IF(OR(ROW()=AB7,B7=""),"",MOD(ROW()-AB7,4) + IF(AND(MOD(ROW()-AB7,4)=0,$B8&lt;&gt;""),4,0))</f>
        <v>1</v>
      </c>
    </row>
    <row r="8" spans="1:29" ht="10.5" customHeight="1" x14ac:dyDescent="0.3">
      <c r="B8" s="14" t="s">
        <v>178</v>
      </c>
      <c r="C8" s="9">
        <v>1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AA8" s="3">
        <f>COUNTA(A8)</f>
        <v>0</v>
      </c>
      <c r="AB8" s="3">
        <f>IFERROR(_xlfn.XMATCH(1, AA$1:AA8, 0, -1),0)</f>
        <v>6</v>
      </c>
      <c r="AC8" s="3">
        <f>IF(OR(ROW()=AB8,B8=""),"",MOD(ROW()-AB8,4) + IF(AND(MOD(ROW()-AB8,4)=0,$B9&lt;&gt;""),4,0))</f>
        <v>2</v>
      </c>
    </row>
    <row r="9" spans="1:29" ht="10.5" customHeight="1" x14ac:dyDescent="0.3">
      <c r="B9" s="14" t="s">
        <v>126</v>
      </c>
      <c r="C9" s="9">
        <v>4</v>
      </c>
      <c r="D9" s="9">
        <v>2</v>
      </c>
      <c r="E9" s="9">
        <v>4</v>
      </c>
      <c r="F9" s="9">
        <v>5</v>
      </c>
      <c r="G9" s="9">
        <v>1</v>
      </c>
      <c r="H9" s="9">
        <v>2</v>
      </c>
      <c r="I9" s="9">
        <v>4</v>
      </c>
      <c r="J9" s="9">
        <v>2</v>
      </c>
      <c r="K9" s="9">
        <v>3</v>
      </c>
      <c r="L9" s="9">
        <v>2</v>
      </c>
      <c r="AA9" s="3">
        <f>COUNTA(A9)</f>
        <v>0</v>
      </c>
      <c r="AB9" s="3">
        <f>IFERROR(_xlfn.XMATCH(1, AA$1:AA9, 0, -1),0)</f>
        <v>6</v>
      </c>
      <c r="AC9" s="3">
        <f>IF(OR(ROW()=AB9,B9=""),"",MOD(ROW()-AB9,4) + IF(AND(MOD(ROW()-AB9,4)=0,$B10&lt;&gt;""),4,0))</f>
        <v>3</v>
      </c>
    </row>
    <row r="10" spans="1:29" ht="10.5" customHeight="1" x14ac:dyDescent="0.3">
      <c r="B10" s="14" t="s">
        <v>139</v>
      </c>
      <c r="C10" s="9">
        <v>5</v>
      </c>
      <c r="D10" s="9">
        <v>6</v>
      </c>
      <c r="E10" s="9">
        <v>7</v>
      </c>
      <c r="F10" s="9">
        <v>6</v>
      </c>
      <c r="G10" s="9">
        <v>7</v>
      </c>
      <c r="H10" s="9">
        <v>11</v>
      </c>
      <c r="I10" s="9">
        <v>5</v>
      </c>
      <c r="J10" s="9">
        <v>11</v>
      </c>
      <c r="K10" s="9">
        <v>24</v>
      </c>
      <c r="L10" s="9">
        <v>21</v>
      </c>
      <c r="AA10" s="3">
        <f>COUNTA(A10)</f>
        <v>0</v>
      </c>
      <c r="AB10" s="3">
        <f>IFERROR(_xlfn.XMATCH(1, AA$1:AA10, 0, -1),0)</f>
        <v>6</v>
      </c>
      <c r="AC10" s="3">
        <f>IF(OR(ROW()=AB10,B10=""),"",MOD(ROW()-AB10,4) + IF(AND(MOD(ROW()-AB10,4)=0,$B11&lt;&gt;""),4,0))</f>
        <v>4</v>
      </c>
    </row>
    <row r="11" spans="1:29" ht="10.5" customHeight="1" x14ac:dyDescent="0.3">
      <c r="B11" s="14" t="s">
        <v>84</v>
      </c>
      <c r="C11" s="9">
        <v>28</v>
      </c>
      <c r="D11" s="9">
        <v>25</v>
      </c>
      <c r="E11" s="9">
        <v>30</v>
      </c>
      <c r="F11" s="9">
        <v>30</v>
      </c>
      <c r="G11" s="9">
        <v>26</v>
      </c>
      <c r="H11" s="9">
        <v>20</v>
      </c>
      <c r="I11" s="9">
        <v>17</v>
      </c>
      <c r="J11" s="9">
        <v>26</v>
      </c>
      <c r="K11" s="9">
        <v>17</v>
      </c>
      <c r="L11" s="9">
        <v>22</v>
      </c>
      <c r="AA11" s="3">
        <f>COUNTA(A11)</f>
        <v>0</v>
      </c>
      <c r="AB11" s="3">
        <f>IFERROR(_xlfn.XMATCH(1, AA$1:AA11, 0, -1),0)</f>
        <v>6</v>
      </c>
      <c r="AC11" s="3">
        <f>IF(OR(ROW()=AB11,B11=""),"",MOD(ROW()-AB11,4) + IF(AND(MOD(ROW()-AB11,4)=0,$B12&lt;&gt;""),4,0))</f>
        <v>1</v>
      </c>
    </row>
    <row r="12" spans="1:29" ht="10.5" customHeight="1" x14ac:dyDescent="0.3">
      <c r="B12" s="14" t="s">
        <v>9</v>
      </c>
      <c r="C12" s="9">
        <v>62</v>
      </c>
      <c r="D12" s="9">
        <v>68</v>
      </c>
      <c r="E12" s="9">
        <v>48</v>
      </c>
      <c r="F12" s="9">
        <v>78</v>
      </c>
      <c r="G12" s="9">
        <v>58</v>
      </c>
      <c r="H12" s="9">
        <v>68</v>
      </c>
      <c r="I12" s="9">
        <v>52</v>
      </c>
      <c r="J12" s="9">
        <v>47</v>
      </c>
      <c r="K12" s="9">
        <v>41</v>
      </c>
      <c r="L12" s="9">
        <v>31</v>
      </c>
      <c r="AA12" s="3">
        <f>COUNTA(A12)</f>
        <v>0</v>
      </c>
      <c r="AB12" s="3">
        <f>IFERROR(_xlfn.XMATCH(1, AA$1:AA12, 0, -1),0)</f>
        <v>6</v>
      </c>
      <c r="AC12" s="3">
        <f>IF(OR(ROW()=AB12,B12=""),"",MOD(ROW()-AB12,4) + IF(AND(MOD(ROW()-AB12,4)=0,$B13&lt;&gt;""),4,0))</f>
        <v>2</v>
      </c>
    </row>
    <row r="13" spans="1:29" ht="10.5" customHeight="1" x14ac:dyDescent="0.3">
      <c r="B13" s="14" t="s">
        <v>200</v>
      </c>
      <c r="C13" s="9">
        <v>0</v>
      </c>
      <c r="D13" s="9">
        <v>0</v>
      </c>
      <c r="E13" s="9">
        <v>0</v>
      </c>
      <c r="F13" s="9">
        <v>0</v>
      </c>
      <c r="G13" s="9">
        <v>3</v>
      </c>
      <c r="H13" s="9">
        <v>10</v>
      </c>
      <c r="I13" s="9">
        <v>6</v>
      </c>
      <c r="J13" s="9">
        <v>4</v>
      </c>
      <c r="K13" s="9">
        <v>6</v>
      </c>
      <c r="L13" s="9">
        <v>9</v>
      </c>
      <c r="AA13" s="3">
        <f>COUNTA(A13)</f>
        <v>0</v>
      </c>
      <c r="AB13" s="3">
        <f>IFERROR(_xlfn.XMATCH(1, AA$1:AA13, 0, -1),0)</f>
        <v>6</v>
      </c>
      <c r="AC13" s="3">
        <f>IF(OR(ROW()=AB13,B13=""),"",MOD(ROW()-AB13,4) + IF(AND(MOD(ROW()-AB13,4)=0,$B14&lt;&gt;""),4,0))</f>
        <v>3</v>
      </c>
    </row>
    <row r="14" spans="1:29" ht="10.5" customHeight="1" x14ac:dyDescent="0.3">
      <c r="B14" s="14" t="s">
        <v>152</v>
      </c>
      <c r="C14" s="9">
        <v>7</v>
      </c>
      <c r="D14" s="9">
        <v>9</v>
      </c>
      <c r="E14" s="9">
        <v>6</v>
      </c>
      <c r="F14" s="9">
        <v>12</v>
      </c>
      <c r="G14" s="9">
        <v>5</v>
      </c>
      <c r="H14" s="9">
        <v>4</v>
      </c>
      <c r="I14" s="9">
        <v>7</v>
      </c>
      <c r="J14" s="9">
        <v>7</v>
      </c>
      <c r="K14" s="9">
        <v>5</v>
      </c>
      <c r="L14" s="9">
        <v>9</v>
      </c>
      <c r="AA14" s="3">
        <f>COUNTA(A14)</f>
        <v>0</v>
      </c>
      <c r="AB14" s="3">
        <f>IFERROR(_xlfn.XMATCH(1, AA$1:AA14, 0, -1),0)</f>
        <v>6</v>
      </c>
      <c r="AC14" s="3">
        <f>IF(OR(ROW()=AB14,B14=""),"",MOD(ROW()-AB14,4) + IF(AND(MOD(ROW()-AB14,4)=0,$B15&lt;&gt;""),4,0))</f>
        <v>4</v>
      </c>
    </row>
    <row r="15" spans="1:29" ht="10.5" customHeight="1" x14ac:dyDescent="0.3">
      <c r="B15" s="14" t="s">
        <v>133</v>
      </c>
      <c r="C15" s="9">
        <v>17</v>
      </c>
      <c r="D15" s="9">
        <v>9</v>
      </c>
      <c r="E15" s="9">
        <v>18</v>
      </c>
      <c r="F15" s="9">
        <v>15</v>
      </c>
      <c r="G15" s="9">
        <v>21</v>
      </c>
      <c r="H15" s="9">
        <v>17</v>
      </c>
      <c r="I15" s="9">
        <v>7</v>
      </c>
      <c r="J15" s="9">
        <v>13</v>
      </c>
      <c r="K15" s="9">
        <v>12</v>
      </c>
      <c r="L15" s="9">
        <v>13</v>
      </c>
      <c r="AA15" s="3">
        <f>COUNTA(A15)</f>
        <v>0</v>
      </c>
      <c r="AB15" s="3">
        <f>IFERROR(_xlfn.XMATCH(1, AA$1:AA15, 0, -1),0)</f>
        <v>6</v>
      </c>
      <c r="AC15" s="3">
        <f>IF(OR(ROW()=AB15,B15=""),"",MOD(ROW()-AB15,4) + IF(AND(MOD(ROW()-AB15,4)=0,$B16&lt;&gt;""),4,0))</f>
        <v>1</v>
      </c>
    </row>
    <row r="16" spans="1:29" ht="10.5" customHeight="1" x14ac:dyDescent="0.3">
      <c r="B16" s="15" t="s">
        <v>154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</v>
      </c>
      <c r="J16" s="9">
        <v>0</v>
      </c>
      <c r="K16" s="9">
        <v>1</v>
      </c>
      <c r="L16" s="9">
        <v>0</v>
      </c>
      <c r="AA16" s="3">
        <f>COUNTA(A16)</f>
        <v>0</v>
      </c>
      <c r="AB16" s="3">
        <f>IFERROR(_xlfn.XMATCH(1, AA$1:AA16, 0, -1),0)</f>
        <v>6</v>
      </c>
      <c r="AC16" s="3">
        <f>IF(OR(ROW()=AB16,B16=""),"",MOD(ROW()-AB16,4) + IF(AND(MOD(ROW()-AB16,4)=0,$B17&lt;&gt;""),4,0))</f>
        <v>2</v>
      </c>
    </row>
    <row r="17" spans="2:29" ht="10.5" customHeight="1" x14ac:dyDescent="0.3">
      <c r="B17" s="14" t="s">
        <v>95</v>
      </c>
      <c r="C17" s="9">
        <v>23</v>
      </c>
      <c r="D17" s="9">
        <v>27</v>
      </c>
      <c r="E17" s="9">
        <v>28</v>
      </c>
      <c r="F17" s="9">
        <v>25</v>
      </c>
      <c r="G17" s="9">
        <v>38</v>
      </c>
      <c r="H17" s="9">
        <v>32</v>
      </c>
      <c r="I17" s="9">
        <v>18</v>
      </c>
      <c r="J17" s="9">
        <v>7</v>
      </c>
      <c r="K17" s="9">
        <v>0</v>
      </c>
      <c r="L17" s="9">
        <v>1</v>
      </c>
      <c r="AA17" s="3">
        <f>COUNTA(A17)</f>
        <v>0</v>
      </c>
      <c r="AB17" s="3">
        <f>IFERROR(_xlfn.XMATCH(1, AA$1:AA17, 0, -1),0)</f>
        <v>6</v>
      </c>
      <c r="AC17" s="3">
        <f>IF(OR(ROW()=AB17,B17=""),"",MOD(ROW()-AB17,4) + IF(AND(MOD(ROW()-AB17,4)=0,$B18&lt;&gt;""),4,0))</f>
        <v>3</v>
      </c>
    </row>
    <row r="18" spans="2:29" ht="10.5" customHeight="1" x14ac:dyDescent="0.3">
      <c r="B18" s="16" t="s">
        <v>225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15</v>
      </c>
      <c r="K18" s="9">
        <v>15</v>
      </c>
      <c r="L18" s="9">
        <v>30</v>
      </c>
      <c r="AA18" s="3">
        <f>COUNTA(A18)</f>
        <v>0</v>
      </c>
      <c r="AB18" s="3">
        <f>IFERROR(_xlfn.XMATCH(1, AA$1:AA18, 0, -1),0)</f>
        <v>6</v>
      </c>
      <c r="AC18" s="3">
        <f>IF(OR(ROW()=AB18,B18=""),"",MOD(ROW()-AB18,4) + IF(AND(MOD(ROW()-AB18,4)=0,$B19&lt;&gt;""),4,0))</f>
        <v>4</v>
      </c>
    </row>
    <row r="19" spans="2:29" ht="10.5" customHeight="1" x14ac:dyDescent="0.3">
      <c r="B19" s="14" t="s">
        <v>98</v>
      </c>
      <c r="C19" s="9">
        <v>21</v>
      </c>
      <c r="D19" s="9">
        <v>27</v>
      </c>
      <c r="E19" s="9">
        <v>25</v>
      </c>
      <c r="F19" s="9">
        <v>36</v>
      </c>
      <c r="G19" s="9">
        <v>42</v>
      </c>
      <c r="H19" s="9">
        <v>28</v>
      </c>
      <c r="I19" s="9">
        <v>44</v>
      </c>
      <c r="J19" s="9">
        <v>44</v>
      </c>
      <c r="K19" s="9">
        <v>45</v>
      </c>
      <c r="L19" s="9">
        <v>42</v>
      </c>
      <c r="AA19" s="3">
        <f>COUNTA(A19)</f>
        <v>0</v>
      </c>
      <c r="AB19" s="3">
        <f>IFERROR(_xlfn.XMATCH(1, AA$1:AA19, 0, -1),0)</f>
        <v>6</v>
      </c>
      <c r="AC19" s="3">
        <f>IF(OR(ROW()=AB19,B19=""),"",MOD(ROW()-AB19,4) + IF(AND(MOD(ROW()-AB19,4)=0,$B20&lt;&gt;""),4,0))</f>
        <v>1</v>
      </c>
    </row>
    <row r="20" spans="2:29" ht="10.5" customHeight="1" x14ac:dyDescent="0.3">
      <c r="B20" s="14" t="s">
        <v>4</v>
      </c>
      <c r="C20" s="9">
        <v>24</v>
      </c>
      <c r="D20" s="9">
        <v>16</v>
      </c>
      <c r="E20" s="9">
        <v>26</v>
      </c>
      <c r="F20" s="9">
        <v>26</v>
      </c>
      <c r="G20" s="9">
        <v>27</v>
      </c>
      <c r="H20" s="9">
        <v>28</v>
      </c>
      <c r="I20" s="9">
        <v>20</v>
      </c>
      <c r="J20" s="9">
        <v>25</v>
      </c>
      <c r="K20" s="9">
        <v>27</v>
      </c>
      <c r="L20" s="9">
        <v>31</v>
      </c>
      <c r="AA20" s="3">
        <f>COUNTA(A20)</f>
        <v>0</v>
      </c>
      <c r="AB20" s="3">
        <f>IFERROR(_xlfn.XMATCH(1, AA$1:AA20, 0, -1),0)</f>
        <v>6</v>
      </c>
      <c r="AC20" s="3">
        <f>IF(OR(ROW()=AB20,B20=""),"",MOD(ROW()-AB20,4) + IF(AND(MOD(ROW()-AB20,4)=0,$B21&lt;&gt;""),4,0))</f>
        <v>2</v>
      </c>
    </row>
    <row r="21" spans="2:29" ht="10.5" customHeight="1" x14ac:dyDescent="0.3">
      <c r="B21" s="14" t="s">
        <v>135</v>
      </c>
      <c r="C21" s="9">
        <v>54</v>
      </c>
      <c r="D21" s="9">
        <v>44</v>
      </c>
      <c r="E21" s="9">
        <v>44</v>
      </c>
      <c r="F21" s="9">
        <v>66</v>
      </c>
      <c r="G21" s="9">
        <v>55</v>
      </c>
      <c r="H21" s="9">
        <v>64</v>
      </c>
      <c r="I21" s="9">
        <v>52</v>
      </c>
      <c r="J21" s="9">
        <v>60</v>
      </c>
      <c r="K21" s="9">
        <v>54</v>
      </c>
      <c r="L21" s="9">
        <v>65</v>
      </c>
      <c r="AA21" s="3">
        <f>COUNTA(A21)</f>
        <v>0</v>
      </c>
      <c r="AB21" s="3">
        <f>IFERROR(_xlfn.XMATCH(1, AA$1:AA21, 0, -1),0)</f>
        <v>6</v>
      </c>
      <c r="AC21" s="3">
        <f>IF(OR(ROW()=AB21,B21=""),"",MOD(ROW()-AB21,4) + IF(AND(MOD(ROW()-AB21,4)=0,$B22&lt;&gt;""),4,0))</f>
        <v>3</v>
      </c>
    </row>
    <row r="22" spans="2:29" ht="10.5" customHeight="1" x14ac:dyDescent="0.3">
      <c r="B22" s="14" t="s">
        <v>170</v>
      </c>
      <c r="C22" s="9">
        <v>7</v>
      </c>
      <c r="D22" s="9">
        <v>2</v>
      </c>
      <c r="E22" s="9">
        <v>0</v>
      </c>
      <c r="F22" s="9">
        <v>6</v>
      </c>
      <c r="G22" s="9">
        <v>2</v>
      </c>
      <c r="H22" s="9">
        <v>3</v>
      </c>
      <c r="I22" s="9">
        <v>1</v>
      </c>
      <c r="J22" s="9">
        <v>5</v>
      </c>
      <c r="K22" s="9">
        <v>7</v>
      </c>
      <c r="L22" s="9">
        <v>2</v>
      </c>
      <c r="AA22" s="3">
        <f>COUNTA(A22)</f>
        <v>0</v>
      </c>
      <c r="AB22" s="3">
        <f>IFERROR(_xlfn.XMATCH(1, AA$1:AA22, 0, -1),0)</f>
        <v>6</v>
      </c>
      <c r="AC22" s="3">
        <f>IF(OR(ROW()=AB22,B22=""),"",MOD(ROW()-AB22,4) + IF(AND(MOD(ROW()-AB22,4)=0,$B23&lt;&gt;""),4,0))</f>
        <v>4</v>
      </c>
    </row>
    <row r="23" spans="2:29" ht="10.5" customHeight="1" x14ac:dyDescent="0.3">
      <c r="B23" s="14" t="s">
        <v>11</v>
      </c>
      <c r="C23" s="9">
        <v>258</v>
      </c>
      <c r="D23" s="9">
        <v>239</v>
      </c>
      <c r="E23" s="9">
        <v>194</v>
      </c>
      <c r="F23" s="9">
        <v>190</v>
      </c>
      <c r="G23" s="9">
        <v>207</v>
      </c>
      <c r="H23" s="9">
        <v>210</v>
      </c>
      <c r="I23" s="9">
        <v>182</v>
      </c>
      <c r="J23" s="9">
        <v>161</v>
      </c>
      <c r="K23" s="9">
        <v>151</v>
      </c>
      <c r="L23" s="9">
        <v>122</v>
      </c>
      <c r="AA23" s="3">
        <f>COUNTA(A23)</f>
        <v>0</v>
      </c>
      <c r="AB23" s="3">
        <f>IFERROR(_xlfn.XMATCH(1, AA$1:AA23, 0, -1),0)</f>
        <v>6</v>
      </c>
      <c r="AC23" s="3">
        <f>IF(OR(ROW()=AB23,B23=""),"",MOD(ROW()-AB23,4) + IF(AND(MOD(ROW()-AB23,4)=0,$B24&lt;&gt;""),4,0))</f>
        <v>1</v>
      </c>
    </row>
    <row r="24" spans="2:29" ht="10.5" customHeight="1" x14ac:dyDescent="0.3">
      <c r="B24" s="15" t="s">
        <v>189</v>
      </c>
      <c r="C24" s="9">
        <v>0</v>
      </c>
      <c r="D24" s="9">
        <v>0</v>
      </c>
      <c r="E24" s="9">
        <v>0</v>
      </c>
      <c r="F24" s="9">
        <v>0</v>
      </c>
      <c r="G24" s="9">
        <v>3</v>
      </c>
      <c r="H24" s="9">
        <v>0</v>
      </c>
      <c r="I24" s="9">
        <v>1</v>
      </c>
      <c r="J24" s="9">
        <v>0</v>
      </c>
      <c r="K24" s="9">
        <v>0</v>
      </c>
      <c r="L24" s="9">
        <v>0</v>
      </c>
      <c r="AA24" s="3">
        <f>COUNTA(A24)</f>
        <v>0</v>
      </c>
      <c r="AB24" s="3">
        <f>IFERROR(_xlfn.XMATCH(1, AA$1:AA24, 0, -1),0)</f>
        <v>6</v>
      </c>
      <c r="AC24" s="3">
        <f>IF(OR(ROW()=AB24,B24=""),"",MOD(ROW()-AB24,4) + IF(AND(MOD(ROW()-AB24,4)=0,$B25&lt;&gt;""),4,0))</f>
        <v>2</v>
      </c>
    </row>
    <row r="25" spans="2:29" ht="10.5" customHeight="1" x14ac:dyDescent="0.3">
      <c r="B25" s="14" t="s">
        <v>91</v>
      </c>
      <c r="C25" s="9">
        <v>61</v>
      </c>
      <c r="D25" s="9">
        <v>50</v>
      </c>
      <c r="E25" s="9">
        <v>59</v>
      </c>
      <c r="F25" s="9">
        <v>64</v>
      </c>
      <c r="G25" s="9">
        <v>73</v>
      </c>
      <c r="H25" s="9">
        <v>67</v>
      </c>
      <c r="I25" s="9">
        <v>61</v>
      </c>
      <c r="J25" s="9">
        <v>59</v>
      </c>
      <c r="K25" s="9">
        <v>54</v>
      </c>
      <c r="L25" s="9">
        <v>79</v>
      </c>
      <c r="AA25" s="3">
        <f>COUNTA(A25)</f>
        <v>0</v>
      </c>
      <c r="AB25" s="3">
        <f>IFERROR(_xlfn.XMATCH(1, AA$1:AA25, 0, -1),0)</f>
        <v>6</v>
      </c>
      <c r="AC25" s="3">
        <f>IF(OR(ROW()=AB25,B25=""),"",MOD(ROW()-AB25,4) + IF(AND(MOD(ROW()-AB25,4)=0,$B26&lt;&gt;""),4,0))</f>
        <v>3</v>
      </c>
    </row>
    <row r="26" spans="2:29" ht="10.5" customHeight="1" x14ac:dyDescent="0.3">
      <c r="B26" s="14" t="s">
        <v>140</v>
      </c>
      <c r="C26" s="9">
        <v>0</v>
      </c>
      <c r="D26" s="9">
        <v>11</v>
      </c>
      <c r="E26" s="9">
        <v>16</v>
      </c>
      <c r="F26" s="9">
        <v>58</v>
      </c>
      <c r="G26" s="9">
        <v>95</v>
      </c>
      <c r="H26" s="9">
        <v>96</v>
      </c>
      <c r="I26" s="9">
        <v>83</v>
      </c>
      <c r="J26" s="9">
        <v>87</v>
      </c>
      <c r="K26" s="9">
        <v>80</v>
      </c>
      <c r="L26" s="9">
        <v>99</v>
      </c>
      <c r="AA26" s="3">
        <f>COUNTA(A26)</f>
        <v>0</v>
      </c>
      <c r="AB26" s="3">
        <f>IFERROR(_xlfn.XMATCH(1, AA$1:AA26, 0, -1),0)</f>
        <v>6</v>
      </c>
      <c r="AC26" s="3">
        <f>IF(OR(ROW()=AB26,B26=""),"",MOD(ROW()-AB26,4) + IF(AND(MOD(ROW()-AB26,4)=0,$B27&lt;&gt;""),4,0))</f>
        <v>4</v>
      </c>
    </row>
    <row r="27" spans="2:29" ht="10.5" customHeight="1" x14ac:dyDescent="0.3">
      <c r="B27" s="14" t="s">
        <v>165</v>
      </c>
      <c r="C27" s="9">
        <v>15</v>
      </c>
      <c r="D27" s="9">
        <v>14</v>
      </c>
      <c r="E27" s="9">
        <v>11</v>
      </c>
      <c r="F27" s="9">
        <v>19</v>
      </c>
      <c r="G27" s="9">
        <v>5</v>
      </c>
      <c r="H27" s="9">
        <v>9</v>
      </c>
      <c r="I27" s="9">
        <v>14</v>
      </c>
      <c r="J27" s="9">
        <v>7</v>
      </c>
      <c r="K27" s="9">
        <v>8</v>
      </c>
      <c r="L27" s="9">
        <v>7</v>
      </c>
      <c r="AA27" s="3">
        <f>COUNTA(A27)</f>
        <v>0</v>
      </c>
      <c r="AB27" s="3">
        <f>IFERROR(_xlfn.XMATCH(1, AA$1:AA27, 0, -1),0)</f>
        <v>6</v>
      </c>
      <c r="AC27" s="3">
        <f>IF(OR(ROW()=AB27,B27=""),"",MOD(ROW()-AB27,4) + IF(AND(MOD(ROW()-AB27,4)=0,$B28&lt;&gt;""),4,0))</f>
        <v>1</v>
      </c>
    </row>
    <row r="28" spans="2:29" ht="10.5" customHeight="1" x14ac:dyDescent="0.3">
      <c r="B28" s="14" t="s">
        <v>89</v>
      </c>
      <c r="C28" s="9">
        <v>141</v>
      </c>
      <c r="D28" s="9">
        <v>114</v>
      </c>
      <c r="E28" s="9">
        <v>81</v>
      </c>
      <c r="F28" s="9">
        <v>111</v>
      </c>
      <c r="G28" s="9">
        <v>120</v>
      </c>
      <c r="H28" s="9">
        <v>71</v>
      </c>
      <c r="I28" s="9">
        <v>48</v>
      </c>
      <c r="J28" s="9">
        <v>52</v>
      </c>
      <c r="K28" s="9">
        <v>48</v>
      </c>
      <c r="L28" s="9">
        <v>40</v>
      </c>
      <c r="AA28" s="3">
        <f>COUNTA(A28)</f>
        <v>0</v>
      </c>
      <c r="AB28" s="3">
        <f>IFERROR(_xlfn.XMATCH(1, AA$1:AA28, 0, -1),0)</f>
        <v>6</v>
      </c>
      <c r="AC28" s="3">
        <f>IF(OR(ROW()=AB28,B28=""),"",MOD(ROW()-AB28,4) + IF(AND(MOD(ROW()-AB28,4)=0,$B29&lt;&gt;""),4,0))</f>
        <v>2</v>
      </c>
    </row>
    <row r="29" spans="2:29" ht="10.5" customHeight="1" x14ac:dyDescent="0.3">
      <c r="B29" s="14" t="s">
        <v>210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2</v>
      </c>
      <c r="I29" s="7">
        <v>15</v>
      </c>
      <c r="J29" s="7">
        <v>37</v>
      </c>
      <c r="K29" s="7">
        <v>32</v>
      </c>
      <c r="L29" s="7">
        <v>42</v>
      </c>
      <c r="AA29" s="3">
        <f>COUNTA(A29)</f>
        <v>0</v>
      </c>
      <c r="AB29" s="3">
        <f>IFERROR(_xlfn.XMATCH(1, AA$1:AA29, 0, -1),0)</f>
        <v>6</v>
      </c>
      <c r="AC29" s="3">
        <f>IF(OR(ROW()=AB29,B29=""),"",MOD(ROW()-AB29,4) + IF(AND(MOD(ROW()-AB29,4)=0,$B30&lt;&gt;""),4,0))</f>
        <v>3</v>
      </c>
    </row>
    <row r="30" spans="2:29" ht="10.5" customHeight="1" x14ac:dyDescent="0.3">
      <c r="B30" s="14" t="s">
        <v>102</v>
      </c>
      <c r="C30" s="9">
        <v>89</v>
      </c>
      <c r="D30" s="9">
        <v>109</v>
      </c>
      <c r="E30" s="9">
        <v>80</v>
      </c>
      <c r="F30" s="9">
        <v>118</v>
      </c>
      <c r="G30" s="9">
        <v>114</v>
      </c>
      <c r="H30" s="9">
        <v>133</v>
      </c>
      <c r="I30" s="9">
        <v>114</v>
      </c>
      <c r="J30" s="9">
        <v>155</v>
      </c>
      <c r="K30" s="9">
        <v>133</v>
      </c>
      <c r="L30" s="9">
        <v>128</v>
      </c>
      <c r="AA30" s="3">
        <f>COUNTA(A30)</f>
        <v>0</v>
      </c>
      <c r="AB30" s="3">
        <f>IFERROR(_xlfn.XMATCH(1, AA$1:AA30, 0, -1),0)</f>
        <v>6</v>
      </c>
      <c r="AC30" s="3">
        <f>IF(OR(ROW()=AB30,B30=""),"",MOD(ROW()-AB30,4) + IF(AND(MOD(ROW()-AB30,4)=0,$B31&lt;&gt;""),4,0))</f>
        <v>4</v>
      </c>
    </row>
    <row r="31" spans="2:29" ht="10.5" customHeight="1" x14ac:dyDescent="0.3">
      <c r="B31" s="14" t="s">
        <v>2</v>
      </c>
      <c r="C31" s="9">
        <v>205</v>
      </c>
      <c r="D31" s="9">
        <v>155</v>
      </c>
      <c r="E31" s="9">
        <v>92</v>
      </c>
      <c r="F31" s="9">
        <v>83</v>
      </c>
      <c r="G31" s="9">
        <v>64</v>
      </c>
      <c r="H31" s="9">
        <v>82</v>
      </c>
      <c r="I31" s="9">
        <v>45</v>
      </c>
      <c r="J31" s="9">
        <v>58</v>
      </c>
      <c r="K31" s="9">
        <v>47</v>
      </c>
      <c r="L31" s="9">
        <v>49</v>
      </c>
      <c r="AA31" s="3">
        <f>COUNTA(A31)</f>
        <v>0</v>
      </c>
      <c r="AB31" s="3">
        <f>IFERROR(_xlfn.XMATCH(1, AA$1:AA31, 0, -1),0)</f>
        <v>6</v>
      </c>
      <c r="AC31" s="3">
        <f>IF(OR(ROW()=AB31,B31=""),"",MOD(ROW()-AB31,4) + IF(AND(MOD(ROW()-AB31,4)=0,$B32&lt;&gt;""),4,0))</f>
        <v>1</v>
      </c>
    </row>
    <row r="32" spans="2:29" ht="10.5" customHeight="1" x14ac:dyDescent="0.3">
      <c r="B32" s="14" t="s">
        <v>83</v>
      </c>
      <c r="C32" s="9">
        <v>0</v>
      </c>
      <c r="D32" s="9">
        <v>14</v>
      </c>
      <c r="E32" s="9">
        <v>46</v>
      </c>
      <c r="F32" s="9">
        <v>108</v>
      </c>
      <c r="G32" s="9">
        <v>127</v>
      </c>
      <c r="H32" s="9">
        <v>154</v>
      </c>
      <c r="I32" s="9">
        <v>135</v>
      </c>
      <c r="J32" s="9">
        <v>150</v>
      </c>
      <c r="K32" s="9">
        <v>141</v>
      </c>
      <c r="L32" s="9">
        <v>189</v>
      </c>
      <c r="AA32" s="3">
        <f>COUNTA(A32)</f>
        <v>0</v>
      </c>
      <c r="AB32" s="3">
        <f>IFERROR(_xlfn.XMATCH(1, AA$1:AA32, 0, -1),0)</f>
        <v>6</v>
      </c>
      <c r="AC32" s="3">
        <f>IF(OR(ROW()=AB32,B32=""),"",MOD(ROW()-AB32,4) + IF(AND(MOD(ROW()-AB32,4)=0,$B33&lt;&gt;""),4,0))</f>
        <v>2</v>
      </c>
    </row>
    <row r="33" spans="1:29" ht="10.5" customHeight="1" x14ac:dyDescent="0.3">
      <c r="B33" s="14" t="s">
        <v>201</v>
      </c>
      <c r="C33" s="9">
        <v>0</v>
      </c>
      <c r="D33" s="9">
        <v>0</v>
      </c>
      <c r="E33" s="9">
        <v>0</v>
      </c>
      <c r="F33" s="9">
        <v>0</v>
      </c>
      <c r="G33" s="9">
        <v>15</v>
      </c>
      <c r="H33" s="9">
        <v>23</v>
      </c>
      <c r="I33" s="9">
        <v>21</v>
      </c>
      <c r="J33" s="9">
        <v>21</v>
      </c>
      <c r="K33" s="9">
        <v>22</v>
      </c>
      <c r="L33" s="9">
        <v>21</v>
      </c>
      <c r="AA33" s="3">
        <f>COUNTA(A33)</f>
        <v>0</v>
      </c>
      <c r="AB33" s="3">
        <f>IFERROR(_xlfn.XMATCH(1, AA$1:AA33, 0, -1),0)</f>
        <v>6</v>
      </c>
      <c r="AC33" s="3">
        <f>IF(OR(ROW()=AB33,B33=""),"",MOD(ROW()-AB33,4) + IF(AND(MOD(ROW()-AB33,4)=0,$B34&lt;&gt;""),4,0))</f>
        <v>3</v>
      </c>
    </row>
    <row r="34" spans="1:29" ht="10.5" customHeight="1" x14ac:dyDescent="0.3">
      <c r="B34" s="14" t="s">
        <v>23</v>
      </c>
      <c r="C34" s="9">
        <v>27</v>
      </c>
      <c r="D34" s="9">
        <v>109</v>
      </c>
      <c r="E34" s="9">
        <v>183</v>
      </c>
      <c r="F34" s="9">
        <v>207</v>
      </c>
      <c r="G34" s="9">
        <v>264</v>
      </c>
      <c r="H34" s="9">
        <v>290</v>
      </c>
      <c r="I34" s="9">
        <v>248</v>
      </c>
      <c r="J34" s="9">
        <v>202</v>
      </c>
      <c r="K34" s="9">
        <v>179</v>
      </c>
      <c r="L34" s="9">
        <v>227</v>
      </c>
      <c r="AA34" s="3">
        <f>COUNTA(A34)</f>
        <v>0</v>
      </c>
      <c r="AB34" s="3">
        <f>IFERROR(_xlfn.XMATCH(1, AA$1:AA34, 0, -1),0)</f>
        <v>6</v>
      </c>
      <c r="AC34" s="3">
        <f>IF(OR(ROW()=AB34,B34=""),"",MOD(ROW()-AB34,4) + IF(AND(MOD(ROW()-AB34,4)=0,$B35&lt;&gt;""),4,0))</f>
        <v>4</v>
      </c>
    </row>
    <row r="35" spans="1:29" ht="10.5" customHeight="1" x14ac:dyDescent="0.3">
      <c r="B35" s="14" t="s">
        <v>150</v>
      </c>
      <c r="C35" s="9">
        <v>17</v>
      </c>
      <c r="D35" s="9">
        <v>13</v>
      </c>
      <c r="E35" s="9">
        <v>9</v>
      </c>
      <c r="F35" s="9">
        <v>11</v>
      </c>
      <c r="G35" s="9">
        <v>22</v>
      </c>
      <c r="H35" s="9">
        <v>31</v>
      </c>
      <c r="I35" s="9">
        <v>31</v>
      </c>
      <c r="J35" s="9">
        <v>15</v>
      </c>
      <c r="K35" s="9">
        <v>14</v>
      </c>
      <c r="L35" s="9">
        <v>18</v>
      </c>
      <c r="AA35" s="3">
        <f>COUNTA(A35)</f>
        <v>0</v>
      </c>
      <c r="AB35" s="3">
        <f>IFERROR(_xlfn.XMATCH(1, AA$1:AA35, 0, -1),0)</f>
        <v>6</v>
      </c>
      <c r="AC35" s="3">
        <f>IF(OR(ROW()=AB35,B35=""),"",MOD(ROW()-AB35,4) + IF(AND(MOD(ROW()-AB35,4)=0,$B36&lt;&gt;""),4,0))</f>
        <v>1</v>
      </c>
    </row>
    <row r="36" spans="1:29" ht="10.5" customHeight="1" x14ac:dyDescent="0.3">
      <c r="B36" s="14" t="s">
        <v>153</v>
      </c>
      <c r="C36" s="9">
        <v>8</v>
      </c>
      <c r="D36" s="9">
        <v>23</v>
      </c>
      <c r="E36" s="9">
        <v>11</v>
      </c>
      <c r="F36" s="9">
        <v>16</v>
      </c>
      <c r="G36" s="9">
        <v>7</v>
      </c>
      <c r="H36" s="9">
        <v>10</v>
      </c>
      <c r="I36" s="9">
        <v>11</v>
      </c>
      <c r="J36" s="9">
        <v>11</v>
      </c>
      <c r="K36" s="9">
        <v>8</v>
      </c>
      <c r="L36" s="9">
        <v>14</v>
      </c>
      <c r="AA36" s="3">
        <f>COUNTA(A36)</f>
        <v>0</v>
      </c>
      <c r="AB36" s="3">
        <f>IFERROR(_xlfn.XMATCH(1, AA$1:AA36, 0, -1),0)</f>
        <v>6</v>
      </c>
      <c r="AC36" s="3">
        <f>IF(OR(ROW()=AB36,B36=""),"",MOD(ROW()-AB36,4) + IF(AND(MOD(ROW()-AB36,4)=0,$B37&lt;&gt;""),4,0))</f>
        <v>2</v>
      </c>
    </row>
    <row r="37" spans="1:29" ht="10.5" customHeight="1" x14ac:dyDescent="0.3">
      <c r="B37" s="14" t="s">
        <v>97</v>
      </c>
      <c r="C37" s="9">
        <v>40</v>
      </c>
      <c r="D37" s="9">
        <v>36</v>
      </c>
      <c r="E37" s="9">
        <v>45</v>
      </c>
      <c r="F37" s="9">
        <v>53</v>
      </c>
      <c r="G37" s="9">
        <v>54</v>
      </c>
      <c r="H37" s="9">
        <v>47</v>
      </c>
      <c r="I37" s="9">
        <v>40</v>
      </c>
      <c r="J37" s="9">
        <v>52</v>
      </c>
      <c r="K37" s="9">
        <v>47</v>
      </c>
      <c r="L37" s="9">
        <v>51</v>
      </c>
      <c r="AA37" s="3">
        <f>COUNTA(A37)</f>
        <v>0</v>
      </c>
      <c r="AB37" s="3">
        <f>IFERROR(_xlfn.XMATCH(1, AA$1:AA37, 0, -1),0)</f>
        <v>6</v>
      </c>
      <c r="AC37" s="3">
        <f>IF(OR(ROW()=AB37,B37=""),"",MOD(ROW()-AB37,4) + IF(AND(MOD(ROW()-AB37,4)=0,$B38&lt;&gt;""),4,0))</f>
        <v>3</v>
      </c>
    </row>
    <row r="38" spans="1:29" ht="10.5" customHeight="1" x14ac:dyDescent="0.3">
      <c r="B38" s="14" t="s">
        <v>202</v>
      </c>
      <c r="C38" s="9">
        <v>0</v>
      </c>
      <c r="D38" s="9">
        <v>0</v>
      </c>
      <c r="E38" s="9">
        <v>0</v>
      </c>
      <c r="F38" s="9">
        <v>0</v>
      </c>
      <c r="G38" s="9">
        <v>7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AA38" s="3">
        <f>COUNTA(A38)</f>
        <v>0</v>
      </c>
      <c r="AB38" s="3">
        <f>IFERROR(_xlfn.XMATCH(1, AA$1:AA38, 0, -1),0)</f>
        <v>6</v>
      </c>
      <c r="AC38" s="3">
        <f>IF(OR(ROW()=AB38,B38=""),"",MOD(ROW()-AB38,4) + IF(AND(MOD(ROW()-AB38,4)=0,$B39&lt;&gt;""),4,0))</f>
        <v>4</v>
      </c>
    </row>
    <row r="39" spans="1:29" ht="10.5" customHeight="1" x14ac:dyDescent="0.3">
      <c r="B39" s="14" t="s">
        <v>71</v>
      </c>
      <c r="C39" s="9">
        <v>15</v>
      </c>
      <c r="D39" s="9">
        <v>11</v>
      </c>
      <c r="E39" s="9">
        <v>20</v>
      </c>
      <c r="F39" s="9">
        <v>11</v>
      </c>
      <c r="G39" s="9">
        <v>13</v>
      </c>
      <c r="H39" s="9">
        <v>8</v>
      </c>
      <c r="I39" s="9">
        <v>11</v>
      </c>
      <c r="J39" s="9">
        <v>9</v>
      </c>
      <c r="K39" s="9">
        <v>14</v>
      </c>
      <c r="L39" s="9">
        <v>4</v>
      </c>
      <c r="AA39" s="3">
        <f>COUNTA(A39)</f>
        <v>0</v>
      </c>
      <c r="AB39" s="3">
        <f>IFERROR(_xlfn.XMATCH(1, AA$1:AA39, 0, -1),0)</f>
        <v>6</v>
      </c>
      <c r="AC39" s="3">
        <f>IF(OR(ROW()=AB39,B39=""),"",MOD(ROW()-AB39,4) + IF(AND(MOD(ROW()-AB39,4)=0,$B40&lt;&gt;""),4,0))</f>
        <v>1</v>
      </c>
    </row>
    <row r="40" spans="1:29" ht="10.5" customHeight="1" x14ac:dyDescent="0.3">
      <c r="B40" s="14" t="s">
        <v>142</v>
      </c>
      <c r="C40" s="9">
        <v>7</v>
      </c>
      <c r="D40" s="9">
        <v>5</v>
      </c>
      <c r="E40" s="9">
        <v>17</v>
      </c>
      <c r="F40" s="9">
        <v>11</v>
      </c>
      <c r="G40" s="9">
        <v>12</v>
      </c>
      <c r="H40" s="9">
        <v>9</v>
      </c>
      <c r="I40" s="9">
        <v>7</v>
      </c>
      <c r="J40" s="9">
        <v>6</v>
      </c>
      <c r="K40" s="9">
        <v>7</v>
      </c>
      <c r="L40" s="9">
        <v>9</v>
      </c>
      <c r="AA40" s="3">
        <f>COUNTA(A40)</f>
        <v>0</v>
      </c>
      <c r="AB40" s="3">
        <f>IFERROR(_xlfn.XMATCH(1, AA$1:AA40, 0, -1),0)</f>
        <v>6</v>
      </c>
      <c r="AC40" s="3">
        <f>IF(OR(ROW()=AB40,B40=""),"",MOD(ROW()-AB40,4) + IF(AND(MOD(ROW()-AB40,4)=0,$B41&lt;&gt;""),4,0))</f>
        <v>2</v>
      </c>
    </row>
    <row r="41" spans="1:29" ht="10.5" customHeight="1" x14ac:dyDescent="0.3">
      <c r="B41" s="14" t="s">
        <v>93</v>
      </c>
      <c r="C41" s="9">
        <v>8</v>
      </c>
      <c r="D41" s="9">
        <v>7</v>
      </c>
      <c r="E41" s="9">
        <v>10</v>
      </c>
      <c r="F41" s="9">
        <v>13</v>
      </c>
      <c r="G41" s="9">
        <v>16</v>
      </c>
      <c r="H41" s="9">
        <v>11</v>
      </c>
      <c r="I41" s="9">
        <v>6</v>
      </c>
      <c r="J41" s="9">
        <v>4</v>
      </c>
      <c r="K41" s="9">
        <v>6</v>
      </c>
      <c r="L41" s="9">
        <v>8</v>
      </c>
      <c r="AA41" s="3">
        <f>COUNTA(A41)</f>
        <v>0</v>
      </c>
      <c r="AB41" s="3">
        <f>IFERROR(_xlfn.XMATCH(1, AA$1:AA41, 0, -1),0)</f>
        <v>6</v>
      </c>
      <c r="AC41" s="3">
        <f>IF(OR(ROW()=AB41,B41=""),"",MOD(ROW()-AB41,4) + IF(AND(MOD(ROW()-AB41,4)=0,$B42&lt;&gt;""),4,0))</f>
        <v>3</v>
      </c>
    </row>
    <row r="42" spans="1:29" ht="10.5" customHeight="1" x14ac:dyDescent="0.3">
      <c r="B42" s="14" t="s">
        <v>128</v>
      </c>
      <c r="C42" s="9">
        <v>4</v>
      </c>
      <c r="D42" s="9">
        <v>7</v>
      </c>
      <c r="E42" s="9">
        <v>2</v>
      </c>
      <c r="F42" s="9">
        <v>8</v>
      </c>
      <c r="G42" s="9">
        <v>5</v>
      </c>
      <c r="H42" s="9">
        <v>6</v>
      </c>
      <c r="I42" s="9">
        <v>3</v>
      </c>
      <c r="J42" s="9">
        <v>5</v>
      </c>
      <c r="K42" s="9">
        <v>4</v>
      </c>
      <c r="L42" s="9">
        <v>1</v>
      </c>
      <c r="AA42" s="3">
        <f>COUNTA(A42)</f>
        <v>0</v>
      </c>
      <c r="AB42" s="3">
        <f>IFERROR(_xlfn.XMATCH(1, AA$1:AA42, 0, -1),0)</f>
        <v>6</v>
      </c>
      <c r="AC42" s="3">
        <f>IF(OR(ROW()=AB42,B42=""),"",MOD(ROW()-AB42,4) + IF(AND(MOD(ROW()-AB42,4)=0,$B43&lt;&gt;""),4,0))</f>
        <v>0</v>
      </c>
    </row>
    <row r="43" spans="1:29" ht="10.5" customHeight="1" x14ac:dyDescent="0.3">
      <c r="C43" s="9"/>
      <c r="D43" s="9"/>
      <c r="E43" s="9"/>
      <c r="F43" s="9"/>
      <c r="G43" s="9"/>
      <c r="H43" s="9"/>
      <c r="I43" s="9"/>
      <c r="J43" s="9"/>
      <c r="K43" s="11"/>
      <c r="L43" s="11" t="s">
        <v>192</v>
      </c>
      <c r="AA43" s="3">
        <f>COUNTA(A43)</f>
        <v>0</v>
      </c>
      <c r="AB43" s="3">
        <f>IFERROR(_xlfn.XMATCH(1, AA$1:AA43, 0, -1),0)</f>
        <v>6</v>
      </c>
      <c r="AC43" s="3" t="str">
        <f>IF(OR(ROW()=AB43,B43=""),"",MOD(ROW()-AB43,4) + IF(AND(MOD(ROW()-AB43,4)=0,$B44&lt;&gt;""),4,0))</f>
        <v/>
      </c>
    </row>
    <row r="44" spans="1:29" ht="14" customHeight="1" x14ac:dyDescent="0.3">
      <c r="B44" s="1" t="s">
        <v>198</v>
      </c>
      <c r="C44" s="2"/>
      <c r="D44" s="2"/>
      <c r="E44" s="2"/>
      <c r="F44" s="2"/>
      <c r="G44" s="2"/>
      <c r="H44" s="2"/>
      <c r="I44" s="2"/>
      <c r="J44" s="2"/>
      <c r="K44" s="2"/>
      <c r="L44" s="2"/>
      <c r="AA44" s="3">
        <f>COUNTA(A44)</f>
        <v>0</v>
      </c>
      <c r="AB44" s="3">
        <f>IFERROR(_xlfn.XMATCH(1, AA$1:AA44, 0, -1),0)</f>
        <v>6</v>
      </c>
      <c r="AC44" s="3">
        <f>IF(OR(ROW()=AB44,B44=""),"",MOD(ROW()-AB44,4) + IF(AND(MOD(ROW()-AB44,4)=0,$B45&lt;&gt;""),4,0))</f>
        <v>2</v>
      </c>
    </row>
    <row r="45" spans="1:29" ht="10.5" customHeight="1" x14ac:dyDescent="0.3">
      <c r="C45" s="2"/>
      <c r="D45" s="2"/>
      <c r="E45" s="2"/>
      <c r="F45" s="2"/>
      <c r="G45" s="2"/>
      <c r="H45" s="2"/>
      <c r="I45" s="2"/>
      <c r="J45" s="2"/>
      <c r="K45" s="2"/>
      <c r="L45" s="2"/>
      <c r="AA45" s="3">
        <f>COUNTA(A45)</f>
        <v>0</v>
      </c>
      <c r="AB45" s="3">
        <f>IFERROR(_xlfn.XMATCH(1, AA$1:AA45, 0, -1),0)</f>
        <v>6</v>
      </c>
      <c r="AC45" s="3" t="str">
        <f>IF(OR(ROW()=AB45,B45=""),"",MOD(ROW()-AB45,4) + IF(AND(MOD(ROW()-AB45,4)=0,$B46&lt;&gt;""),4,0))</f>
        <v/>
      </c>
    </row>
    <row r="46" spans="1:29" ht="10.5" customHeight="1" x14ac:dyDescent="0.3">
      <c r="A46" s="3" t="s">
        <v>237</v>
      </c>
      <c r="B46" s="4" t="s">
        <v>238</v>
      </c>
      <c r="C46" s="4" t="str">
        <f>C$3</f>
        <v>2015-16</v>
      </c>
      <c r="D46" s="4" t="str">
        <f t="shared" ref="D46:L46" si="2">D$3</f>
        <v>2016-17</v>
      </c>
      <c r="E46" s="4" t="str">
        <f t="shared" si="2"/>
        <v>2017-18</v>
      </c>
      <c r="F46" s="4" t="str">
        <f t="shared" si="2"/>
        <v>2018-19</v>
      </c>
      <c r="G46" s="4" t="str">
        <f t="shared" si="2"/>
        <v>2019-20</v>
      </c>
      <c r="H46" s="4" t="str">
        <f t="shared" si="2"/>
        <v>2020-21</v>
      </c>
      <c r="I46" s="4" t="str">
        <f t="shared" si="2"/>
        <v>2021-22</v>
      </c>
      <c r="J46" s="4" t="str">
        <f t="shared" si="2"/>
        <v>2022-23</v>
      </c>
      <c r="K46" s="4" t="str">
        <f t="shared" si="2"/>
        <v>2023-24</v>
      </c>
      <c r="L46" s="4" t="str">
        <f t="shared" si="2"/>
        <v>2024-25</v>
      </c>
      <c r="AA46" s="3">
        <f>COUNTA(A46)</f>
        <v>1</v>
      </c>
      <c r="AB46" s="3">
        <f>IFERROR(_xlfn.XMATCH(1, AA$1:AA46, 0, -1),0)</f>
        <v>46</v>
      </c>
      <c r="AC46" s="3" t="str">
        <f>IF(OR(ROW()=AB46,B46=""),"",MOD(ROW()-AB46,4) + IF(AND(MOD(ROW()-AB46,4)=0,$B47&lt;&gt;""),4,0))</f>
        <v/>
      </c>
    </row>
    <row r="47" spans="1:29" ht="10.5" customHeight="1" x14ac:dyDescent="0.3">
      <c r="A47" s="3" t="s">
        <v>237</v>
      </c>
      <c r="B47" s="20" t="s">
        <v>195</v>
      </c>
      <c r="C47" s="18" t="s">
        <v>239</v>
      </c>
      <c r="D47" s="18" t="s">
        <v>239</v>
      </c>
      <c r="E47" s="18" t="s">
        <v>239</v>
      </c>
      <c r="F47" s="18" t="s">
        <v>239</v>
      </c>
      <c r="G47" s="18" t="s">
        <v>239</v>
      </c>
      <c r="H47" s="18" t="s">
        <v>239</v>
      </c>
      <c r="I47" s="18" t="s">
        <v>239</v>
      </c>
      <c r="J47" s="18" t="s">
        <v>239</v>
      </c>
      <c r="K47" s="18" t="s">
        <v>239</v>
      </c>
      <c r="L47" s="18" t="s">
        <v>239</v>
      </c>
      <c r="AA47" s="3">
        <f>COUNTA(A47)</f>
        <v>1</v>
      </c>
      <c r="AB47" s="3">
        <f>IFERROR(_xlfn.XMATCH(1, AA$1:AA47, 0, -1),0)</f>
        <v>47</v>
      </c>
      <c r="AC47" s="3" t="str">
        <f>IF(OR(ROW()=AB47,B47=""),"",MOD(ROW()-AB47,4) + IF(AND(MOD(ROW()-AB47,4)=0,$B48&lt;&gt;""),4,0))</f>
        <v/>
      </c>
    </row>
    <row r="48" spans="1:29" ht="10.5" customHeight="1" x14ac:dyDescent="0.3">
      <c r="B48" s="14" t="s">
        <v>162</v>
      </c>
      <c r="C48" s="9">
        <v>5</v>
      </c>
      <c r="D48" s="9">
        <v>7</v>
      </c>
      <c r="E48" s="9">
        <v>7</v>
      </c>
      <c r="F48" s="9">
        <v>6</v>
      </c>
      <c r="G48" s="9">
        <v>9</v>
      </c>
      <c r="H48" s="9">
        <v>4</v>
      </c>
      <c r="I48" s="9">
        <v>4</v>
      </c>
      <c r="J48" s="9">
        <v>4</v>
      </c>
      <c r="K48" s="9">
        <v>5</v>
      </c>
      <c r="L48" s="9">
        <v>8</v>
      </c>
      <c r="AA48" s="3">
        <f>COUNTA(A48)</f>
        <v>0</v>
      </c>
      <c r="AB48" s="3">
        <f>IFERROR(_xlfn.XMATCH(1, AA$1:AA48, 0, -1),0)</f>
        <v>47</v>
      </c>
      <c r="AC48" s="3">
        <f>IF(OR(ROW()=AB48,B48=""),"",MOD(ROW()-AB48,4) + IF(AND(MOD(ROW()-AB48,4)=0,$B49&lt;&gt;""),4,0))</f>
        <v>1</v>
      </c>
    </row>
    <row r="49" spans="2:29" ht="10.5" customHeight="1" x14ac:dyDescent="0.3">
      <c r="B49" s="14" t="s">
        <v>163</v>
      </c>
      <c r="C49" s="9">
        <v>0</v>
      </c>
      <c r="D49" s="9">
        <v>1</v>
      </c>
      <c r="E49" s="9">
        <v>7</v>
      </c>
      <c r="F49" s="9">
        <v>18</v>
      </c>
      <c r="G49" s="9">
        <v>17</v>
      </c>
      <c r="H49" s="9">
        <v>13</v>
      </c>
      <c r="I49" s="9">
        <v>14</v>
      </c>
      <c r="J49" s="9">
        <v>11</v>
      </c>
      <c r="K49" s="9">
        <v>8</v>
      </c>
      <c r="L49" s="9">
        <v>4</v>
      </c>
      <c r="AA49" s="3">
        <f>COUNTA(A49)</f>
        <v>0</v>
      </c>
      <c r="AB49" s="3">
        <f>IFERROR(_xlfn.XMATCH(1, AA$1:AA49, 0, -1),0)</f>
        <v>47</v>
      </c>
      <c r="AC49" s="3">
        <f>IF(OR(ROW()=AB49,B49=""),"",MOD(ROW()-AB49,4) + IF(AND(MOD(ROW()-AB49,4)=0,$B50&lt;&gt;""),4,0))</f>
        <v>2</v>
      </c>
    </row>
    <row r="50" spans="2:29" ht="10.5" customHeight="1" x14ac:dyDescent="0.3">
      <c r="B50" s="14" t="s">
        <v>12</v>
      </c>
      <c r="C50" s="9">
        <v>254</v>
      </c>
      <c r="D50" s="9">
        <v>259</v>
      </c>
      <c r="E50" s="9">
        <v>254</v>
      </c>
      <c r="F50" s="9">
        <v>311</v>
      </c>
      <c r="G50" s="9">
        <v>266</v>
      </c>
      <c r="H50" s="9">
        <v>272</v>
      </c>
      <c r="I50" s="9">
        <v>247</v>
      </c>
      <c r="J50" s="9">
        <v>46</v>
      </c>
      <c r="K50" s="9">
        <v>1</v>
      </c>
      <c r="L50" s="9">
        <v>0</v>
      </c>
      <c r="AA50" s="3">
        <f>COUNTA(A50)</f>
        <v>0</v>
      </c>
      <c r="AB50" s="3">
        <f>IFERROR(_xlfn.XMATCH(1, AA$1:AA50, 0, -1),0)</f>
        <v>47</v>
      </c>
      <c r="AC50" s="3">
        <f>IF(OR(ROW()=AB50,B50=""),"",MOD(ROW()-AB50,4) + IF(AND(MOD(ROW()-AB50,4)=0,$B51&lt;&gt;""),4,0))</f>
        <v>3</v>
      </c>
    </row>
    <row r="51" spans="2:29" ht="10.5" customHeight="1" x14ac:dyDescent="0.3">
      <c r="B51" s="14" t="s">
        <v>179</v>
      </c>
      <c r="C51" s="9">
        <v>2</v>
      </c>
      <c r="D51" s="9">
        <v>1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AA51" s="3">
        <f>COUNTA(A51)</f>
        <v>0</v>
      </c>
      <c r="AB51" s="3">
        <f>IFERROR(_xlfn.XMATCH(1, AA$1:AA51, 0, -1),0)</f>
        <v>47</v>
      </c>
      <c r="AC51" s="3">
        <f>IF(OR(ROW()=AB51,B51=""),"",MOD(ROW()-AB51,4) + IF(AND(MOD(ROW()-AB51,4)=0,$B52&lt;&gt;""),4,0))</f>
        <v>4</v>
      </c>
    </row>
    <row r="52" spans="2:29" ht="10.5" customHeight="1" x14ac:dyDescent="0.3">
      <c r="B52" s="16" t="s">
        <v>217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91</v>
      </c>
      <c r="K52" s="9">
        <v>125</v>
      </c>
      <c r="L52" s="9">
        <v>123</v>
      </c>
      <c r="AA52" s="3">
        <f>COUNTA(A52)</f>
        <v>0</v>
      </c>
      <c r="AB52" s="3">
        <f>IFERROR(_xlfn.XMATCH(1, AA$1:AA52, 0, -1),0)</f>
        <v>47</v>
      </c>
      <c r="AC52" s="3">
        <f>IF(OR(ROW()=AB52,B52=""),"",MOD(ROW()-AB52,4) + IF(AND(MOD(ROW()-AB52,4)=0,$B53&lt;&gt;""),4,0))</f>
        <v>1</v>
      </c>
    </row>
    <row r="53" spans="2:29" ht="10.5" customHeight="1" x14ac:dyDescent="0.3">
      <c r="B53" s="14" t="s">
        <v>65</v>
      </c>
      <c r="C53" s="9">
        <v>63</v>
      </c>
      <c r="D53" s="9">
        <v>72</v>
      </c>
      <c r="E53" s="9">
        <v>68</v>
      </c>
      <c r="F53" s="9">
        <v>48</v>
      </c>
      <c r="G53" s="9">
        <v>72</v>
      </c>
      <c r="H53" s="9">
        <v>75</v>
      </c>
      <c r="I53" s="9">
        <v>66</v>
      </c>
      <c r="J53" s="9">
        <v>53</v>
      </c>
      <c r="K53" s="9">
        <v>66</v>
      </c>
      <c r="L53" s="9">
        <v>64</v>
      </c>
      <c r="AA53" s="3">
        <f>COUNTA(A53)</f>
        <v>0</v>
      </c>
      <c r="AB53" s="3">
        <f>IFERROR(_xlfn.XMATCH(1, AA$1:AA53, 0, -1),0)</f>
        <v>47</v>
      </c>
      <c r="AC53" s="3">
        <f>IF(OR(ROW()=AB53,B53=""),"",MOD(ROW()-AB53,4) + IF(AND(MOD(ROW()-AB53,4)=0,$B54&lt;&gt;""),4,0))</f>
        <v>2</v>
      </c>
    </row>
    <row r="54" spans="2:29" ht="10.5" customHeight="1" x14ac:dyDescent="0.3">
      <c r="B54" s="14" t="s">
        <v>88</v>
      </c>
      <c r="C54" s="9">
        <v>28</v>
      </c>
      <c r="D54" s="9">
        <v>30</v>
      </c>
      <c r="E54" s="9">
        <v>28</v>
      </c>
      <c r="F54" s="9">
        <v>38</v>
      </c>
      <c r="G54" s="9">
        <v>37</v>
      </c>
      <c r="H54" s="9">
        <v>32</v>
      </c>
      <c r="I54" s="9">
        <v>36</v>
      </c>
      <c r="J54" s="9">
        <v>22</v>
      </c>
      <c r="K54" s="9">
        <v>18</v>
      </c>
      <c r="L54" s="9">
        <v>20</v>
      </c>
      <c r="AA54" s="3">
        <f>COUNTA(A54)</f>
        <v>0</v>
      </c>
      <c r="AB54" s="3">
        <f>IFERROR(_xlfn.XMATCH(1, AA$1:AA54, 0, -1),0)</f>
        <v>47</v>
      </c>
      <c r="AC54" s="3">
        <f>IF(OR(ROW()=AB54,B54=""),"",MOD(ROW()-AB54,4) + IF(AND(MOD(ROW()-AB54,4)=0,$B55&lt;&gt;""),4,0))</f>
        <v>3</v>
      </c>
    </row>
    <row r="55" spans="2:29" ht="10.5" customHeight="1" x14ac:dyDescent="0.3">
      <c r="B55" s="14" t="s">
        <v>13</v>
      </c>
      <c r="C55" s="9">
        <v>179</v>
      </c>
      <c r="D55" s="9">
        <v>155</v>
      </c>
      <c r="E55" s="9">
        <v>147</v>
      </c>
      <c r="F55" s="9">
        <v>130</v>
      </c>
      <c r="G55" s="9">
        <v>119</v>
      </c>
      <c r="H55" s="9">
        <v>129</v>
      </c>
      <c r="I55" s="9">
        <v>117</v>
      </c>
      <c r="J55" s="9">
        <v>125</v>
      </c>
      <c r="K55" s="9">
        <v>144</v>
      </c>
      <c r="L55" s="9">
        <v>156</v>
      </c>
      <c r="AA55" s="3">
        <f>COUNTA(A55)</f>
        <v>0</v>
      </c>
      <c r="AB55" s="3">
        <f>IFERROR(_xlfn.XMATCH(1, AA$1:AA55, 0, -1),0)</f>
        <v>47</v>
      </c>
      <c r="AC55" s="3">
        <f>IF(OR(ROW()=AB55,B55=""),"",MOD(ROW()-AB55,4) + IF(AND(MOD(ROW()-AB55,4)=0,$B56&lt;&gt;""),4,0))</f>
        <v>4</v>
      </c>
    </row>
    <row r="56" spans="2:29" ht="10.5" customHeight="1" x14ac:dyDescent="0.3">
      <c r="B56" s="14" t="s">
        <v>149</v>
      </c>
      <c r="C56" s="9">
        <v>38</v>
      </c>
      <c r="D56" s="9">
        <v>39</v>
      </c>
      <c r="E56" s="9">
        <v>23</v>
      </c>
      <c r="F56" s="9">
        <v>27</v>
      </c>
      <c r="G56" s="9">
        <v>38</v>
      </c>
      <c r="H56" s="9">
        <v>31</v>
      </c>
      <c r="I56" s="9">
        <v>26</v>
      </c>
      <c r="J56" s="9">
        <v>20</v>
      </c>
      <c r="K56" s="9">
        <v>32</v>
      </c>
      <c r="L56" s="9">
        <v>31</v>
      </c>
      <c r="AA56" s="3">
        <f>COUNTA(A56)</f>
        <v>0</v>
      </c>
      <c r="AB56" s="3">
        <f>IFERROR(_xlfn.XMATCH(1, AA$1:AA56, 0, -1),0)</f>
        <v>47</v>
      </c>
      <c r="AC56" s="3">
        <f>IF(OR(ROW()=AB56,B56=""),"",MOD(ROW()-AB56,4) + IF(AND(MOD(ROW()-AB56,4)=0,$B57&lt;&gt;""),4,0))</f>
        <v>1</v>
      </c>
    </row>
    <row r="57" spans="2:29" ht="10.5" customHeight="1" x14ac:dyDescent="0.3">
      <c r="B57" s="14" t="s">
        <v>144</v>
      </c>
      <c r="C57" s="9">
        <v>57</v>
      </c>
      <c r="D57" s="9">
        <v>60</v>
      </c>
      <c r="E57" s="9">
        <v>51</v>
      </c>
      <c r="F57" s="9">
        <v>41</v>
      </c>
      <c r="G57" s="9">
        <v>34</v>
      </c>
      <c r="H57" s="9">
        <v>25</v>
      </c>
      <c r="I57" s="9">
        <v>23</v>
      </c>
      <c r="J57" s="9">
        <v>21</v>
      </c>
      <c r="K57" s="9">
        <v>11</v>
      </c>
      <c r="L57" s="9">
        <v>22</v>
      </c>
      <c r="AA57" s="3">
        <f>COUNTA(A57)</f>
        <v>0</v>
      </c>
      <c r="AB57" s="3">
        <f>IFERROR(_xlfn.XMATCH(1, AA$1:AA57, 0, -1),0)</f>
        <v>47</v>
      </c>
      <c r="AC57" s="3">
        <f>IF(OR(ROW()=AB57,B57=""),"",MOD(ROW()-AB57,4) + IF(AND(MOD(ROW()-AB57,4)=0,$B58&lt;&gt;""),4,0))</f>
        <v>2</v>
      </c>
    </row>
    <row r="58" spans="2:29" ht="10.5" customHeight="1" x14ac:dyDescent="0.3">
      <c r="B58" s="14" t="s">
        <v>72</v>
      </c>
      <c r="C58" s="9">
        <v>2</v>
      </c>
      <c r="D58" s="9">
        <v>3</v>
      </c>
      <c r="E58" s="9">
        <v>4</v>
      </c>
      <c r="F58" s="9">
        <v>2</v>
      </c>
      <c r="G58" s="9">
        <v>5</v>
      </c>
      <c r="H58" s="9">
        <v>2</v>
      </c>
      <c r="I58" s="9">
        <v>3</v>
      </c>
      <c r="J58" s="9">
        <v>4</v>
      </c>
      <c r="K58" s="9">
        <v>1</v>
      </c>
      <c r="L58" s="9">
        <v>1</v>
      </c>
      <c r="AA58" s="3">
        <f>COUNTA(A58)</f>
        <v>0</v>
      </c>
      <c r="AB58" s="3">
        <f>IFERROR(_xlfn.XMATCH(1, AA$1:AA58, 0, -1),0)</f>
        <v>47</v>
      </c>
      <c r="AC58" s="3">
        <f>IF(OR(ROW()=AB58,B58=""),"",MOD(ROW()-AB58,4) + IF(AND(MOD(ROW()-AB58,4)=0,$B59&lt;&gt;""),4,0))</f>
        <v>3</v>
      </c>
    </row>
    <row r="59" spans="2:29" ht="10.5" customHeight="1" x14ac:dyDescent="0.3">
      <c r="B59" s="14" t="s">
        <v>143</v>
      </c>
      <c r="C59" s="9">
        <v>153</v>
      </c>
      <c r="D59" s="9">
        <v>143</v>
      </c>
      <c r="E59" s="9">
        <v>140</v>
      </c>
      <c r="F59" s="9">
        <v>153</v>
      </c>
      <c r="G59" s="9">
        <v>143</v>
      </c>
      <c r="H59" s="9">
        <v>128</v>
      </c>
      <c r="I59" s="9">
        <v>97</v>
      </c>
      <c r="J59" s="9">
        <v>95</v>
      </c>
      <c r="K59" s="9">
        <v>88</v>
      </c>
      <c r="L59" s="9">
        <v>86</v>
      </c>
      <c r="AA59" s="3">
        <f>COUNTA(A59)</f>
        <v>0</v>
      </c>
      <c r="AB59" s="3">
        <f>IFERROR(_xlfn.XMATCH(1, AA$1:AA59, 0, -1),0)</f>
        <v>47</v>
      </c>
      <c r="AC59" s="3">
        <f>IF(OR(ROW()=AB59,B59=""),"",MOD(ROW()-AB59,4) + IF(AND(MOD(ROW()-AB59,4)=0,$B60&lt;&gt;""),4,0))</f>
        <v>4</v>
      </c>
    </row>
    <row r="60" spans="2:29" ht="10.5" customHeight="1" x14ac:dyDescent="0.3">
      <c r="B60" s="14" t="s">
        <v>134</v>
      </c>
      <c r="C60" s="9">
        <v>20</v>
      </c>
      <c r="D60" s="9">
        <v>18</v>
      </c>
      <c r="E60" s="9">
        <v>16</v>
      </c>
      <c r="F60" s="9">
        <v>22</v>
      </c>
      <c r="G60" s="9">
        <v>25</v>
      </c>
      <c r="H60" s="9">
        <v>24</v>
      </c>
      <c r="I60" s="9">
        <v>10</v>
      </c>
      <c r="J60" s="9">
        <v>16</v>
      </c>
      <c r="K60" s="9">
        <v>20</v>
      </c>
      <c r="L60" s="9">
        <v>14</v>
      </c>
      <c r="AA60" s="3">
        <f>COUNTA(A60)</f>
        <v>0</v>
      </c>
      <c r="AB60" s="3">
        <f>IFERROR(_xlfn.XMATCH(1, AA$1:AA60, 0, -1),0)</f>
        <v>47</v>
      </c>
      <c r="AC60" s="3">
        <f>IF(OR(ROW()=AB60,B60=""),"",MOD(ROW()-AB60,4) + IF(AND(MOD(ROW()-AB60,4)=0,$B61&lt;&gt;""),4,0))</f>
        <v>1</v>
      </c>
    </row>
    <row r="61" spans="2:29" ht="10.5" customHeight="1" x14ac:dyDescent="0.3">
      <c r="B61" s="14" t="s">
        <v>82</v>
      </c>
      <c r="C61" s="9">
        <v>26</v>
      </c>
      <c r="D61" s="9">
        <v>34</v>
      </c>
      <c r="E61" s="9">
        <v>51</v>
      </c>
      <c r="F61" s="9">
        <v>63</v>
      </c>
      <c r="G61" s="9">
        <v>75</v>
      </c>
      <c r="H61" s="9">
        <v>57</v>
      </c>
      <c r="I61" s="9">
        <v>43</v>
      </c>
      <c r="J61" s="9">
        <v>48</v>
      </c>
      <c r="K61" s="9">
        <v>32</v>
      </c>
      <c r="L61" s="9">
        <v>29</v>
      </c>
      <c r="AA61" s="3">
        <f>COUNTA(A61)</f>
        <v>0</v>
      </c>
      <c r="AB61" s="3">
        <f>IFERROR(_xlfn.XMATCH(1, AA$1:AA61, 0, -1),0)</f>
        <v>47</v>
      </c>
      <c r="AC61" s="3">
        <f>IF(OR(ROW()=AB61,B61=""),"",MOD(ROW()-AB61,4) + IF(AND(MOD(ROW()-AB61,4)=0,$B62&lt;&gt;""),4,0))</f>
        <v>2</v>
      </c>
    </row>
    <row r="62" spans="2:29" ht="10.5" customHeight="1" x14ac:dyDescent="0.3">
      <c r="B62" s="14" t="s">
        <v>203</v>
      </c>
      <c r="C62" s="9">
        <v>0</v>
      </c>
      <c r="D62" s="9">
        <v>0</v>
      </c>
      <c r="E62" s="9">
        <v>0</v>
      </c>
      <c r="F62" s="9">
        <v>0</v>
      </c>
      <c r="G62" s="9">
        <v>6</v>
      </c>
      <c r="H62" s="9">
        <v>8</v>
      </c>
      <c r="I62" s="9">
        <v>4</v>
      </c>
      <c r="J62" s="9">
        <v>10</v>
      </c>
      <c r="K62" s="9">
        <v>7</v>
      </c>
      <c r="L62" s="9">
        <v>6</v>
      </c>
      <c r="AA62" s="3">
        <f>COUNTA(A62)</f>
        <v>0</v>
      </c>
      <c r="AB62" s="3">
        <f>IFERROR(_xlfn.XMATCH(1, AA$1:AA62, 0, -1),0)</f>
        <v>47</v>
      </c>
      <c r="AC62" s="3">
        <f>IF(OR(ROW()=AB62,B62=""),"",MOD(ROW()-AB62,4) + IF(AND(MOD(ROW()-AB62,4)=0,$B63&lt;&gt;""),4,0))</f>
        <v>3</v>
      </c>
    </row>
    <row r="63" spans="2:29" ht="10.5" customHeight="1" x14ac:dyDescent="0.3">
      <c r="B63" s="14" t="s">
        <v>6</v>
      </c>
      <c r="C63" s="9">
        <v>13</v>
      </c>
      <c r="D63" s="9">
        <v>17</v>
      </c>
      <c r="E63" s="9">
        <v>14</v>
      </c>
      <c r="F63" s="9">
        <v>11</v>
      </c>
      <c r="G63" s="9">
        <v>16</v>
      </c>
      <c r="H63" s="9">
        <v>13</v>
      </c>
      <c r="I63" s="9">
        <v>15</v>
      </c>
      <c r="J63" s="9">
        <v>20</v>
      </c>
      <c r="K63" s="9">
        <v>21</v>
      </c>
      <c r="L63" s="9">
        <v>22</v>
      </c>
      <c r="AA63" s="3">
        <f>COUNTA(A63)</f>
        <v>0</v>
      </c>
      <c r="AB63" s="3">
        <f>IFERROR(_xlfn.XMATCH(1, AA$1:AA63, 0, -1),0)</f>
        <v>47</v>
      </c>
      <c r="AC63" s="3">
        <f>IF(OR(ROW()=AB63,B63=""),"",MOD(ROW()-AB63,4) + IF(AND(MOD(ROW()-AB63,4)=0,$B64&lt;&gt;""),4,0))</f>
        <v>4</v>
      </c>
    </row>
    <row r="64" spans="2:29" ht="10.5" customHeight="1" x14ac:dyDescent="0.3">
      <c r="B64" s="14" t="s">
        <v>204</v>
      </c>
      <c r="C64" s="9">
        <v>0</v>
      </c>
      <c r="D64" s="9">
        <v>0</v>
      </c>
      <c r="E64" s="9">
        <v>0</v>
      </c>
      <c r="F64" s="9">
        <v>0</v>
      </c>
      <c r="G64" s="9">
        <v>10</v>
      </c>
      <c r="H64" s="9">
        <v>11</v>
      </c>
      <c r="I64" s="9">
        <v>16</v>
      </c>
      <c r="J64" s="9">
        <v>13</v>
      </c>
      <c r="K64" s="9">
        <v>18</v>
      </c>
      <c r="L64" s="9">
        <v>13</v>
      </c>
      <c r="AA64" s="3">
        <f>COUNTA(A64)</f>
        <v>0</v>
      </c>
      <c r="AB64" s="3">
        <f>IFERROR(_xlfn.XMATCH(1, AA$1:AA64, 0, -1),0)</f>
        <v>47</v>
      </c>
      <c r="AC64" s="3">
        <f>IF(OR(ROW()=AB64,B64=""),"",MOD(ROW()-AB64,4) + IF(AND(MOD(ROW()-AB64,4)=0,$B65&lt;&gt;""),4,0))</f>
        <v>1</v>
      </c>
    </row>
    <row r="65" spans="2:29" ht="10.5" customHeight="1" x14ac:dyDescent="0.3">
      <c r="B65" s="14" t="s">
        <v>74</v>
      </c>
      <c r="C65" s="9">
        <v>19</v>
      </c>
      <c r="D65" s="9">
        <v>14</v>
      </c>
      <c r="E65" s="9">
        <v>15</v>
      </c>
      <c r="F65" s="9">
        <v>27</v>
      </c>
      <c r="G65" s="9">
        <v>29</v>
      </c>
      <c r="H65" s="9">
        <v>22</v>
      </c>
      <c r="I65" s="9">
        <v>26</v>
      </c>
      <c r="J65" s="9">
        <v>24</v>
      </c>
      <c r="K65" s="9">
        <v>11</v>
      </c>
      <c r="L65" s="9">
        <v>20</v>
      </c>
      <c r="AA65" s="3">
        <f>COUNTA(A65)</f>
        <v>0</v>
      </c>
      <c r="AB65" s="3">
        <f>IFERROR(_xlfn.XMATCH(1, AA$1:AA65, 0, -1),0)</f>
        <v>47</v>
      </c>
      <c r="AC65" s="3">
        <f>IF(OR(ROW()=AB65,B65=""),"",MOD(ROW()-AB65,4) + IF(AND(MOD(ROW()-AB65,4)=0,$B66&lt;&gt;""),4,0))</f>
        <v>2</v>
      </c>
    </row>
    <row r="66" spans="2:29" ht="10.5" customHeight="1" x14ac:dyDescent="0.3">
      <c r="B66" s="14" t="s">
        <v>116</v>
      </c>
      <c r="C66" s="9">
        <v>2</v>
      </c>
      <c r="D66" s="9">
        <v>1</v>
      </c>
      <c r="E66" s="9">
        <v>7</v>
      </c>
      <c r="F66" s="9">
        <v>5</v>
      </c>
      <c r="G66" s="9">
        <v>7</v>
      </c>
      <c r="H66" s="9">
        <v>8</v>
      </c>
      <c r="I66" s="9">
        <v>2</v>
      </c>
      <c r="J66" s="9">
        <v>4</v>
      </c>
      <c r="K66" s="9">
        <v>6</v>
      </c>
      <c r="L66" s="9">
        <v>9</v>
      </c>
      <c r="AA66" s="3">
        <f>COUNTA(A66)</f>
        <v>0</v>
      </c>
      <c r="AB66" s="3">
        <f>IFERROR(_xlfn.XMATCH(1, AA$1:AA66, 0, -1),0)</f>
        <v>47</v>
      </c>
      <c r="AC66" s="3">
        <f>IF(OR(ROW()=AB66,B66=""),"",MOD(ROW()-AB66,4) + IF(AND(MOD(ROW()-AB66,4)=0,$B67&lt;&gt;""),4,0))</f>
        <v>3</v>
      </c>
    </row>
    <row r="67" spans="2:29" ht="10.5" customHeight="1" x14ac:dyDescent="0.3">
      <c r="B67" s="14" t="s">
        <v>85</v>
      </c>
      <c r="C67" s="9">
        <v>92</v>
      </c>
      <c r="D67" s="9">
        <v>96</v>
      </c>
      <c r="E67" s="9">
        <v>86</v>
      </c>
      <c r="F67" s="9">
        <v>110</v>
      </c>
      <c r="G67" s="9">
        <v>138</v>
      </c>
      <c r="H67" s="9">
        <v>114</v>
      </c>
      <c r="I67" s="9">
        <v>114</v>
      </c>
      <c r="J67" s="9">
        <v>135</v>
      </c>
      <c r="K67" s="9">
        <v>132</v>
      </c>
      <c r="L67" s="9">
        <v>120</v>
      </c>
      <c r="AA67" s="3">
        <f>COUNTA(A67)</f>
        <v>0</v>
      </c>
      <c r="AB67" s="3">
        <f>IFERROR(_xlfn.XMATCH(1, AA$1:AA67, 0, -1),0)</f>
        <v>47</v>
      </c>
      <c r="AC67" s="3">
        <f>IF(OR(ROW()=AB67,B67=""),"",MOD(ROW()-AB67,4) + IF(AND(MOD(ROW()-AB67,4)=0,$B68&lt;&gt;""),4,0))</f>
        <v>4</v>
      </c>
    </row>
    <row r="68" spans="2:29" ht="10.5" customHeight="1" x14ac:dyDescent="0.3">
      <c r="B68" s="14" t="s">
        <v>177</v>
      </c>
      <c r="C68" s="9">
        <v>0</v>
      </c>
      <c r="D68" s="9">
        <v>1</v>
      </c>
      <c r="E68" s="9">
        <v>1</v>
      </c>
      <c r="F68" s="9">
        <v>1</v>
      </c>
      <c r="G68" s="9">
        <v>0</v>
      </c>
      <c r="H68" s="9">
        <v>1</v>
      </c>
      <c r="I68" s="9">
        <v>1</v>
      </c>
      <c r="J68" s="9">
        <v>0</v>
      </c>
      <c r="K68" s="9">
        <v>0</v>
      </c>
      <c r="L68" s="9">
        <v>0</v>
      </c>
      <c r="AA68" s="3">
        <f>COUNTA(A68)</f>
        <v>0</v>
      </c>
      <c r="AB68" s="3">
        <f>IFERROR(_xlfn.XMATCH(1, AA$1:AA68, 0, -1),0)</f>
        <v>47</v>
      </c>
      <c r="AC68" s="3">
        <f>IF(OR(ROW()=AB68,B68=""),"",MOD(ROW()-AB68,4) + IF(AND(MOD(ROW()-AB68,4)=0,$B69&lt;&gt;""),4,0))</f>
        <v>1</v>
      </c>
    </row>
    <row r="69" spans="2:29" ht="10.5" customHeight="1" x14ac:dyDescent="0.3">
      <c r="B69" s="14" t="s">
        <v>15</v>
      </c>
      <c r="C69" s="9">
        <v>249</v>
      </c>
      <c r="D69" s="9">
        <v>251</v>
      </c>
      <c r="E69" s="9">
        <v>219</v>
      </c>
      <c r="F69" s="9">
        <v>214</v>
      </c>
      <c r="G69" s="9">
        <v>228</v>
      </c>
      <c r="H69" s="9">
        <v>225</v>
      </c>
      <c r="I69" s="9">
        <v>249</v>
      </c>
      <c r="J69" s="9">
        <v>282</v>
      </c>
      <c r="K69" s="9">
        <v>252</v>
      </c>
      <c r="L69" s="9">
        <v>280</v>
      </c>
      <c r="AA69" s="3">
        <f>COUNTA(A69)</f>
        <v>0</v>
      </c>
      <c r="AB69" s="3">
        <f>IFERROR(_xlfn.XMATCH(1, AA$1:AA69, 0, -1),0)</f>
        <v>47</v>
      </c>
      <c r="AC69" s="3">
        <f>IF(OR(ROW()=AB69,B69=""),"",MOD(ROW()-AB69,4) + IF(AND(MOD(ROW()-AB69,4)=0,$B70&lt;&gt;""),4,0))</f>
        <v>2</v>
      </c>
    </row>
    <row r="70" spans="2:29" ht="10.5" customHeight="1" x14ac:dyDescent="0.3">
      <c r="B70" s="14" t="s">
        <v>199</v>
      </c>
      <c r="C70" s="9">
        <v>0</v>
      </c>
      <c r="D70" s="9">
        <v>0</v>
      </c>
      <c r="E70" s="9">
        <v>0</v>
      </c>
      <c r="F70" s="9">
        <v>0</v>
      </c>
      <c r="G70" s="9">
        <v>31</v>
      </c>
      <c r="H70" s="9">
        <v>37</v>
      </c>
      <c r="I70" s="9">
        <v>55</v>
      </c>
      <c r="J70" s="9">
        <v>38</v>
      </c>
      <c r="K70" s="9">
        <v>37</v>
      </c>
      <c r="L70" s="9">
        <v>32</v>
      </c>
      <c r="AA70" s="3">
        <f>COUNTA(A70)</f>
        <v>0</v>
      </c>
      <c r="AB70" s="3">
        <f>IFERROR(_xlfn.XMATCH(1, AA$1:AA70, 0, -1),0)</f>
        <v>47</v>
      </c>
      <c r="AC70" s="3">
        <f>IF(OR(ROW()=AB70,B70=""),"",MOD(ROW()-AB70,4) + IF(AND(MOD(ROW()-AB70,4)=0,$B71&lt;&gt;""),4,0))</f>
        <v>3</v>
      </c>
    </row>
    <row r="71" spans="2:29" ht="10.5" customHeight="1" x14ac:dyDescent="0.3">
      <c r="B71" s="14" t="s">
        <v>109</v>
      </c>
      <c r="C71" s="9">
        <v>9</v>
      </c>
      <c r="D71" s="9">
        <v>10</v>
      </c>
      <c r="E71" s="9">
        <v>7</v>
      </c>
      <c r="F71" s="9">
        <v>12</v>
      </c>
      <c r="G71" s="9">
        <v>7</v>
      </c>
      <c r="H71" s="9">
        <v>11</v>
      </c>
      <c r="I71" s="9">
        <v>11</v>
      </c>
      <c r="J71" s="9">
        <v>5</v>
      </c>
      <c r="K71" s="9">
        <v>5</v>
      </c>
      <c r="L71" s="9">
        <v>4</v>
      </c>
      <c r="AA71" s="3">
        <f>COUNTA(A71)</f>
        <v>0</v>
      </c>
      <c r="AB71" s="3">
        <f>IFERROR(_xlfn.XMATCH(1, AA$1:AA71, 0, -1),0)</f>
        <v>47</v>
      </c>
      <c r="AC71" s="3">
        <f>IF(OR(ROW()=AB71,B71=""),"",MOD(ROW()-AB71,4) + IF(AND(MOD(ROW()-AB71,4)=0,$B72&lt;&gt;""),4,0))</f>
        <v>4</v>
      </c>
    </row>
    <row r="72" spans="2:29" ht="10.5" customHeight="1" x14ac:dyDescent="0.3">
      <c r="B72" s="14" t="s">
        <v>141</v>
      </c>
      <c r="C72" s="9">
        <v>8</v>
      </c>
      <c r="D72" s="9">
        <v>4</v>
      </c>
      <c r="E72" s="9">
        <v>0</v>
      </c>
      <c r="F72" s="9">
        <v>7</v>
      </c>
      <c r="G72" s="9">
        <v>10</v>
      </c>
      <c r="H72" s="9">
        <v>7</v>
      </c>
      <c r="I72" s="9">
        <v>8</v>
      </c>
      <c r="J72" s="9">
        <v>3</v>
      </c>
      <c r="K72" s="9">
        <v>4</v>
      </c>
      <c r="L72" s="9">
        <v>8</v>
      </c>
      <c r="AA72" s="3">
        <f>COUNTA(A72)</f>
        <v>0</v>
      </c>
      <c r="AB72" s="3">
        <f>IFERROR(_xlfn.XMATCH(1, AA$1:AA72, 0, -1),0)</f>
        <v>47</v>
      </c>
      <c r="AC72" s="3">
        <f>IF(OR(ROW()=AB72,B72=""),"",MOD(ROW()-AB72,4) + IF(AND(MOD(ROW()-AB72,4)=0,$B73&lt;&gt;""),4,0))</f>
        <v>1</v>
      </c>
    </row>
    <row r="73" spans="2:29" ht="10.5" customHeight="1" x14ac:dyDescent="0.3">
      <c r="B73" s="14" t="s">
        <v>159</v>
      </c>
      <c r="C73" s="9">
        <v>0</v>
      </c>
      <c r="D73" s="9">
        <v>0</v>
      </c>
      <c r="E73" s="9">
        <v>0</v>
      </c>
      <c r="F73" s="9">
        <v>0</v>
      </c>
      <c r="G73" s="9">
        <v>2</v>
      </c>
      <c r="H73" s="9">
        <v>2</v>
      </c>
      <c r="I73" s="9">
        <v>6</v>
      </c>
      <c r="J73" s="9">
        <v>3</v>
      </c>
      <c r="K73" s="9">
        <v>2</v>
      </c>
      <c r="L73" s="9">
        <v>2</v>
      </c>
      <c r="AA73" s="3">
        <f>COUNTA(A73)</f>
        <v>0</v>
      </c>
      <c r="AB73" s="3">
        <f>IFERROR(_xlfn.XMATCH(1, AA$1:AA73, 0, -1),0)</f>
        <v>47</v>
      </c>
      <c r="AC73" s="3">
        <f>IF(OR(ROW()=AB73,B73=""),"",MOD(ROW()-AB73,4) + IF(AND(MOD(ROW()-AB73,4)=0,$B74&lt;&gt;""),4,0))</f>
        <v>2</v>
      </c>
    </row>
    <row r="74" spans="2:29" ht="10.5" customHeight="1" x14ac:dyDescent="0.3">
      <c r="B74" s="14" t="s">
        <v>218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13</v>
      </c>
      <c r="J74" s="9">
        <v>19</v>
      </c>
      <c r="K74" s="9">
        <v>30</v>
      </c>
      <c r="L74" s="9">
        <v>35</v>
      </c>
      <c r="AA74" s="3">
        <f>COUNTA(A74)</f>
        <v>0</v>
      </c>
      <c r="AB74" s="3">
        <f>IFERROR(_xlfn.XMATCH(1, AA$1:AA74, 0, -1),0)</f>
        <v>47</v>
      </c>
      <c r="AC74" s="3">
        <f>IF(OR(ROW()=AB74,B74=""),"",MOD(ROW()-AB74,4) + IF(AND(MOD(ROW()-AB74,4)=0,$B75&lt;&gt;""),4,0))</f>
        <v>3</v>
      </c>
    </row>
    <row r="75" spans="2:29" ht="10.5" customHeight="1" x14ac:dyDescent="0.3">
      <c r="B75" s="14" t="s">
        <v>173</v>
      </c>
      <c r="C75" s="9">
        <v>0</v>
      </c>
      <c r="D75" s="9">
        <v>0</v>
      </c>
      <c r="E75" s="9">
        <v>0</v>
      </c>
      <c r="F75" s="9">
        <v>2</v>
      </c>
      <c r="G75" s="9">
        <v>8</v>
      </c>
      <c r="H75" s="9">
        <v>13</v>
      </c>
      <c r="I75" s="9">
        <v>13</v>
      </c>
      <c r="J75" s="9">
        <v>12</v>
      </c>
      <c r="K75" s="9">
        <v>7</v>
      </c>
      <c r="L75" s="9">
        <v>12</v>
      </c>
      <c r="AA75" s="3">
        <f>COUNTA(A75)</f>
        <v>0</v>
      </c>
      <c r="AB75" s="3">
        <f>IFERROR(_xlfn.XMATCH(1, AA$1:AA75, 0, -1),0)</f>
        <v>47</v>
      </c>
      <c r="AC75" s="3">
        <f>IF(OR(ROW()=AB75,B75=""),"",MOD(ROW()-AB75,4) + IF(AND(MOD(ROW()-AB75,4)=0,$B76&lt;&gt;""),4,0))</f>
        <v>4</v>
      </c>
    </row>
    <row r="76" spans="2:29" ht="10.5" customHeight="1" x14ac:dyDescent="0.3">
      <c r="B76" s="14" t="s">
        <v>205</v>
      </c>
      <c r="C76" s="9">
        <v>0</v>
      </c>
      <c r="D76" s="9">
        <v>0</v>
      </c>
      <c r="E76" s="9">
        <v>0</v>
      </c>
      <c r="F76" s="9">
        <v>0</v>
      </c>
      <c r="G76" s="9">
        <v>20</v>
      </c>
      <c r="H76" s="9">
        <v>16</v>
      </c>
      <c r="I76" s="9">
        <v>20</v>
      </c>
      <c r="J76" s="9">
        <v>20</v>
      </c>
      <c r="K76" s="9">
        <v>34</v>
      </c>
      <c r="L76" s="9">
        <v>22</v>
      </c>
      <c r="AA76" s="3">
        <f>COUNTA(A76)</f>
        <v>0</v>
      </c>
      <c r="AB76" s="3">
        <f>IFERROR(_xlfn.XMATCH(1, AA$1:AA76, 0, -1),0)</f>
        <v>47</v>
      </c>
      <c r="AC76" s="3">
        <f>IF(OR(ROW()=AB76,B76=""),"",MOD(ROW()-AB76,4) + IF(AND(MOD(ROW()-AB76,4)=0,$B77&lt;&gt;""),4,0))</f>
        <v>1</v>
      </c>
    </row>
    <row r="77" spans="2:29" ht="10.5" customHeight="1" x14ac:dyDescent="0.3">
      <c r="B77" s="14" t="s">
        <v>10</v>
      </c>
      <c r="C77" s="9">
        <v>57</v>
      </c>
      <c r="D77" s="9">
        <v>62</v>
      </c>
      <c r="E77" s="9">
        <v>59</v>
      </c>
      <c r="F77" s="9">
        <v>45</v>
      </c>
      <c r="G77" s="9">
        <v>54</v>
      </c>
      <c r="H77" s="9">
        <v>54</v>
      </c>
      <c r="I77" s="9">
        <v>51</v>
      </c>
      <c r="J77" s="9">
        <v>38</v>
      </c>
      <c r="K77" s="9">
        <v>43</v>
      </c>
      <c r="L77" s="9">
        <v>52</v>
      </c>
      <c r="AA77" s="3">
        <f>COUNTA(A77)</f>
        <v>0</v>
      </c>
      <c r="AB77" s="3">
        <f>IFERROR(_xlfn.XMATCH(1, AA$1:AA77, 0, -1),0)</f>
        <v>47</v>
      </c>
      <c r="AC77" s="3">
        <f>IF(OR(ROW()=AB77,B77=""),"",MOD(ROW()-AB77,4) + IF(AND(MOD(ROW()-AB77,4)=0,$B78&lt;&gt;""),4,0))</f>
        <v>2</v>
      </c>
    </row>
    <row r="78" spans="2:29" ht="10.5" customHeight="1" x14ac:dyDescent="0.3">
      <c r="B78" s="14" t="s">
        <v>92</v>
      </c>
      <c r="C78" s="9">
        <v>79</v>
      </c>
      <c r="D78" s="9">
        <v>71</v>
      </c>
      <c r="E78" s="9">
        <v>58</v>
      </c>
      <c r="F78" s="9">
        <v>46</v>
      </c>
      <c r="G78" s="9">
        <v>37</v>
      </c>
      <c r="H78" s="9">
        <v>28</v>
      </c>
      <c r="I78" s="9">
        <v>42</v>
      </c>
      <c r="J78" s="9">
        <v>33</v>
      </c>
      <c r="K78" s="9">
        <v>29</v>
      </c>
      <c r="L78" s="9">
        <v>24</v>
      </c>
      <c r="AA78" s="3">
        <f>COUNTA(A78)</f>
        <v>0</v>
      </c>
      <c r="AB78" s="3">
        <f>IFERROR(_xlfn.XMATCH(1, AA$1:AA78, 0, -1),0)</f>
        <v>47</v>
      </c>
      <c r="AC78" s="3">
        <f>IF(OR(ROW()=AB78,B78=""),"",MOD(ROW()-AB78,4) + IF(AND(MOD(ROW()-AB78,4)=0,$B79&lt;&gt;""),4,0))</f>
        <v>3</v>
      </c>
    </row>
    <row r="79" spans="2:29" ht="10.5" customHeight="1" x14ac:dyDescent="0.3">
      <c r="B79" s="14" t="s">
        <v>87</v>
      </c>
      <c r="C79" s="9">
        <v>54</v>
      </c>
      <c r="D79" s="9">
        <v>50</v>
      </c>
      <c r="E79" s="9">
        <v>43</v>
      </c>
      <c r="F79" s="9">
        <v>37</v>
      </c>
      <c r="G79" s="9">
        <v>47</v>
      </c>
      <c r="H79" s="9">
        <v>47</v>
      </c>
      <c r="I79" s="9">
        <v>37</v>
      </c>
      <c r="J79" s="9">
        <v>28</v>
      </c>
      <c r="K79" s="9">
        <v>28</v>
      </c>
      <c r="L79" s="9">
        <v>26</v>
      </c>
      <c r="AA79" s="3">
        <f>COUNTA(A79)</f>
        <v>0</v>
      </c>
      <c r="AB79" s="3">
        <f>IFERROR(_xlfn.XMATCH(1, AA$1:AA79, 0, -1),0)</f>
        <v>47</v>
      </c>
      <c r="AC79" s="3">
        <f>IF(OR(ROW()=AB79,B79=""),"",MOD(ROW()-AB79,4) + IF(AND(MOD(ROW()-AB79,4)=0,$B80&lt;&gt;""),4,0))</f>
        <v>4</v>
      </c>
    </row>
    <row r="80" spans="2:29" ht="10.5" customHeight="1" x14ac:dyDescent="0.3">
      <c r="B80" s="14" t="s">
        <v>164</v>
      </c>
      <c r="C80" s="9">
        <v>64</v>
      </c>
      <c r="D80" s="9">
        <v>42</v>
      </c>
      <c r="E80" s="9">
        <v>47</v>
      </c>
      <c r="F80" s="9">
        <v>63</v>
      </c>
      <c r="G80" s="9">
        <v>74</v>
      </c>
      <c r="H80" s="9">
        <v>80</v>
      </c>
      <c r="I80" s="9">
        <v>75</v>
      </c>
      <c r="J80" s="9">
        <v>67</v>
      </c>
      <c r="K80" s="9">
        <v>79</v>
      </c>
      <c r="L80" s="9">
        <v>82</v>
      </c>
      <c r="AA80" s="3">
        <f>COUNTA(A80)</f>
        <v>0</v>
      </c>
      <c r="AB80" s="3">
        <f>IFERROR(_xlfn.XMATCH(1, AA$1:AA80, 0, -1),0)</f>
        <v>47</v>
      </c>
      <c r="AC80" s="3">
        <f>IF(OR(ROW()=AB80,B80=""),"",MOD(ROW()-AB80,4) + IF(AND(MOD(ROW()-AB80,4)=0,$B81&lt;&gt;""),4,0))</f>
        <v>1</v>
      </c>
    </row>
    <row r="81" spans="1:29" ht="10.5" customHeight="1" x14ac:dyDescent="0.3">
      <c r="B81" s="14" t="s">
        <v>231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4</v>
      </c>
      <c r="AA81" s="3">
        <f>COUNTA(A81)</f>
        <v>0</v>
      </c>
      <c r="AB81" s="3">
        <f>IFERROR(_xlfn.XMATCH(1, AA$1:AA81, 0, -1),0)</f>
        <v>47</v>
      </c>
      <c r="AC81" s="3">
        <f>IF(OR(ROW()=AB81,B81=""),"",MOD(ROW()-AB81,4) + IF(AND(MOD(ROW()-AB81,4)=0,$B82&lt;&gt;""),4,0))</f>
        <v>2</v>
      </c>
    </row>
    <row r="82" spans="1:29" ht="10.5" customHeight="1" x14ac:dyDescent="0.3">
      <c r="B82" s="14" t="s">
        <v>156</v>
      </c>
      <c r="C82" s="9">
        <v>35</v>
      </c>
      <c r="D82" s="9">
        <v>30</v>
      </c>
      <c r="E82" s="9">
        <v>15</v>
      </c>
      <c r="F82" s="9">
        <v>31</v>
      </c>
      <c r="G82" s="9">
        <v>15</v>
      </c>
      <c r="H82" s="9">
        <v>18</v>
      </c>
      <c r="I82" s="9">
        <v>7</v>
      </c>
      <c r="J82" s="9">
        <v>19</v>
      </c>
      <c r="K82" s="9">
        <v>20</v>
      </c>
      <c r="L82" s="9">
        <v>10</v>
      </c>
      <c r="AA82" s="3">
        <f>COUNTA(A82)</f>
        <v>0</v>
      </c>
      <c r="AB82" s="3">
        <f>IFERROR(_xlfn.XMATCH(1, AA$1:AA82, 0, -1),0)</f>
        <v>47</v>
      </c>
      <c r="AC82" s="3">
        <f>IF(OR(ROW()=AB82,B82=""),"",MOD(ROW()-AB82,4) + IF(AND(MOD(ROW()-AB82,4)=0,$B83&lt;&gt;""),4,0))</f>
        <v>3</v>
      </c>
    </row>
    <row r="83" spans="1:29" ht="10.5" customHeight="1" x14ac:dyDescent="0.3">
      <c r="B83" s="14" t="s">
        <v>104</v>
      </c>
      <c r="C83" s="9">
        <v>41</v>
      </c>
      <c r="D83" s="9">
        <v>32</v>
      </c>
      <c r="E83" s="9">
        <v>29</v>
      </c>
      <c r="F83" s="9">
        <v>26</v>
      </c>
      <c r="G83" s="9">
        <v>29</v>
      </c>
      <c r="H83" s="9">
        <v>28</v>
      </c>
      <c r="I83" s="9">
        <v>28</v>
      </c>
      <c r="J83" s="9">
        <v>36</v>
      </c>
      <c r="K83" s="9">
        <v>18</v>
      </c>
      <c r="L83" s="9">
        <v>27</v>
      </c>
      <c r="AA83" s="3">
        <f>COUNTA(A83)</f>
        <v>0</v>
      </c>
      <c r="AB83" s="3">
        <f>IFERROR(_xlfn.XMATCH(1, AA$1:AA83, 0, -1),0)</f>
        <v>47</v>
      </c>
      <c r="AC83" s="3">
        <f>IF(OR(ROW()=AB83,B83=""),"",MOD(ROW()-AB83,4) + IF(AND(MOD(ROW()-AB83,4)=0,$B84&lt;&gt;""),4,0))</f>
        <v>4</v>
      </c>
    </row>
    <row r="84" spans="1:29" ht="10.5" customHeight="1" x14ac:dyDescent="0.3">
      <c r="B84" s="14" t="s">
        <v>226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</v>
      </c>
      <c r="K84" s="9">
        <v>3</v>
      </c>
      <c r="L84" s="9">
        <v>5</v>
      </c>
      <c r="AA84" s="3">
        <f>COUNTA(A84)</f>
        <v>0</v>
      </c>
      <c r="AB84" s="3">
        <f>IFERROR(_xlfn.XMATCH(1, AA$1:AA84, 0, -1),0)</f>
        <v>47</v>
      </c>
      <c r="AC84" s="3">
        <f>IF(OR(ROW()=AB84,B84=""),"",MOD(ROW()-AB84,4) + IF(AND(MOD(ROW()-AB84,4)=0,$B85&lt;&gt;""),4,0))</f>
        <v>1</v>
      </c>
    </row>
    <row r="85" spans="1:29" ht="10.5" customHeight="1" x14ac:dyDescent="0.3">
      <c r="B85" s="14" t="s">
        <v>211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2</v>
      </c>
      <c r="I85" s="9">
        <v>5</v>
      </c>
      <c r="J85" s="9">
        <v>3</v>
      </c>
      <c r="K85" s="9">
        <v>4</v>
      </c>
      <c r="L85" s="9">
        <v>7</v>
      </c>
      <c r="AA85" s="3">
        <f>COUNTA(A85)</f>
        <v>0</v>
      </c>
      <c r="AB85" s="3">
        <f>IFERROR(_xlfn.XMATCH(1, AA$1:AA85, 0, -1),0)</f>
        <v>47</v>
      </c>
      <c r="AC85" s="3">
        <f>IF(OR(ROW()=AB85,B85=""),"",MOD(ROW()-AB85,4) + IF(AND(MOD(ROW()-AB85,4)=0,$B86&lt;&gt;""),4,0))</f>
        <v>2</v>
      </c>
    </row>
    <row r="86" spans="1:29" ht="10.5" customHeight="1" x14ac:dyDescent="0.3">
      <c r="K86" s="11"/>
      <c r="L86" s="11" t="s">
        <v>192</v>
      </c>
      <c r="AA86" s="3">
        <f>COUNTA(A86)</f>
        <v>0</v>
      </c>
      <c r="AB86" s="3">
        <f>IFERROR(_xlfn.XMATCH(1, AA$1:AA86, 0, -1),0)</f>
        <v>47</v>
      </c>
      <c r="AC86" s="3" t="str">
        <f>IF(OR(ROW()=AB86,B86=""),"",MOD(ROW()-AB86,4) + IF(AND(MOD(ROW()-AB86,4)=0,$B87&lt;&gt;""),4,0))</f>
        <v/>
      </c>
    </row>
    <row r="87" spans="1:29" ht="14" customHeight="1" x14ac:dyDescent="0.3">
      <c r="B87" s="1" t="s">
        <v>198</v>
      </c>
      <c r="C87" s="2"/>
      <c r="D87" s="2"/>
      <c r="E87" s="2"/>
      <c r="F87" s="2"/>
      <c r="G87" s="2"/>
      <c r="H87" s="2"/>
      <c r="I87" s="2"/>
      <c r="J87" s="2"/>
      <c r="K87" s="2"/>
      <c r="L87" s="2"/>
      <c r="AA87" s="3">
        <f>COUNTA(A87)</f>
        <v>0</v>
      </c>
      <c r="AB87" s="3">
        <f>IFERROR(_xlfn.XMATCH(1, AA$1:AA87, 0, -1),0)</f>
        <v>47</v>
      </c>
      <c r="AC87" s="3">
        <f>IF(OR(ROW()=AB87,B87=""),"",MOD(ROW()-AB87,4) + IF(AND(MOD(ROW()-AB87,4)=0,$B88&lt;&gt;""),4,0))</f>
        <v>0</v>
      </c>
    </row>
    <row r="88" spans="1:29" ht="10.5" customHeigh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AA88" s="3">
        <f>COUNTA(A88)</f>
        <v>0</v>
      </c>
      <c r="AB88" s="3">
        <f>IFERROR(_xlfn.XMATCH(1, AA$1:AA88, 0, -1),0)</f>
        <v>47</v>
      </c>
      <c r="AC88" s="3" t="str">
        <f>IF(OR(ROW()=AB88,B88=""),"",MOD(ROW()-AB88,4) + IF(AND(MOD(ROW()-AB88,4)=0,$B89&lt;&gt;""),4,0))</f>
        <v/>
      </c>
    </row>
    <row r="89" spans="1:29" ht="10.5" customHeight="1" x14ac:dyDescent="0.3">
      <c r="A89" s="3" t="s">
        <v>237</v>
      </c>
      <c r="B89" s="4" t="s">
        <v>238</v>
      </c>
      <c r="C89" s="4" t="str">
        <f>C$3</f>
        <v>2015-16</v>
      </c>
      <c r="D89" s="4" t="str">
        <f t="shared" ref="D89:L89" si="3">D$3</f>
        <v>2016-17</v>
      </c>
      <c r="E89" s="4" t="str">
        <f t="shared" si="3"/>
        <v>2017-18</v>
      </c>
      <c r="F89" s="4" t="str">
        <f t="shared" si="3"/>
        <v>2018-19</v>
      </c>
      <c r="G89" s="4" t="str">
        <f t="shared" si="3"/>
        <v>2019-20</v>
      </c>
      <c r="H89" s="4" t="str">
        <f t="shared" si="3"/>
        <v>2020-21</v>
      </c>
      <c r="I89" s="4" t="str">
        <f t="shared" si="3"/>
        <v>2021-22</v>
      </c>
      <c r="J89" s="4" t="str">
        <f t="shared" si="3"/>
        <v>2022-23</v>
      </c>
      <c r="K89" s="4" t="str">
        <f t="shared" si="3"/>
        <v>2023-24</v>
      </c>
      <c r="L89" s="4" t="str">
        <f t="shared" si="3"/>
        <v>2024-25</v>
      </c>
      <c r="AA89" s="3">
        <f>COUNTA(A89)</f>
        <v>1</v>
      </c>
      <c r="AB89" s="3">
        <f>IFERROR(_xlfn.XMATCH(1, AA$1:AA89, 0, -1),0)</f>
        <v>89</v>
      </c>
      <c r="AC89" s="3" t="str">
        <f>IF(OR(ROW()=AB89,B89=""),"",MOD(ROW()-AB89,4) + IF(AND(MOD(ROW()-AB89,4)=0,$B90&lt;&gt;""),4,0))</f>
        <v/>
      </c>
    </row>
    <row r="90" spans="1:29" ht="10.5" customHeight="1" x14ac:dyDescent="0.3">
      <c r="A90" s="3" t="s">
        <v>237</v>
      </c>
      <c r="B90" s="13" t="s">
        <v>27</v>
      </c>
      <c r="C90" s="7">
        <f t="shared" ref="C90:K90" si="4">SUM(C91:C98)</f>
        <v>1054</v>
      </c>
      <c r="D90" s="7">
        <f t="shared" si="4"/>
        <v>1002</v>
      </c>
      <c r="E90" s="7">
        <f t="shared" si="4"/>
        <v>961</v>
      </c>
      <c r="F90" s="7">
        <f t="shared" si="4"/>
        <v>1096</v>
      </c>
      <c r="G90" s="7">
        <f t="shared" si="4"/>
        <v>1208</v>
      </c>
      <c r="H90" s="7">
        <f t="shared" si="4"/>
        <v>1163</v>
      </c>
      <c r="I90" s="7">
        <f t="shared" si="4"/>
        <v>1100</v>
      </c>
      <c r="J90" s="7">
        <f t="shared" si="4"/>
        <v>1232</v>
      </c>
      <c r="K90" s="7">
        <f t="shared" si="4"/>
        <v>1264</v>
      </c>
      <c r="L90" s="7">
        <f>SUM(L91:L98)</f>
        <v>1355</v>
      </c>
      <c r="AA90" s="3">
        <f>COUNTA(A90)</f>
        <v>1</v>
      </c>
      <c r="AB90" s="3">
        <f>IFERROR(_xlfn.XMATCH(1, AA$1:AA90, 0, -1),0)</f>
        <v>90</v>
      </c>
      <c r="AC90" s="3" t="str">
        <f>IF(OR(ROW()=AB90,B90=""),"",MOD(ROW()-AB90,4) + IF(AND(MOD(ROW()-AB90,4)=0,$B91&lt;&gt;""),4,0))</f>
        <v/>
      </c>
    </row>
    <row r="91" spans="1:29" ht="10.5" customHeight="1" x14ac:dyDescent="0.3">
      <c r="B91" s="17" t="s">
        <v>77</v>
      </c>
      <c r="C91" s="9">
        <v>154</v>
      </c>
      <c r="D91" s="9">
        <v>139</v>
      </c>
      <c r="E91" s="9">
        <v>109</v>
      </c>
      <c r="F91" s="9">
        <v>140</v>
      </c>
      <c r="G91" s="9">
        <v>149</v>
      </c>
      <c r="H91" s="9">
        <v>148</v>
      </c>
      <c r="I91" s="9">
        <v>103</v>
      </c>
      <c r="J91" s="9">
        <v>143</v>
      </c>
      <c r="K91" s="9">
        <v>146</v>
      </c>
      <c r="L91" s="9">
        <v>157</v>
      </c>
      <c r="AA91" s="3">
        <f>COUNTA(A91)</f>
        <v>0</v>
      </c>
      <c r="AB91" s="3">
        <f>IFERROR(_xlfn.XMATCH(1, AA$1:AA91, 0, -1),0)</f>
        <v>90</v>
      </c>
      <c r="AC91" s="3">
        <f>IF(OR(ROW()=AB91,B91=""),"",MOD(ROW()-AB91,4) + IF(AND(MOD(ROW()-AB91,4)=0,$B92&lt;&gt;""),4,0))</f>
        <v>1</v>
      </c>
    </row>
    <row r="92" spans="1:29" ht="10.5" customHeight="1" x14ac:dyDescent="0.3">
      <c r="B92" s="17" t="s">
        <v>145</v>
      </c>
      <c r="C92" s="9">
        <v>96</v>
      </c>
      <c r="D92" s="9">
        <v>107</v>
      </c>
      <c r="E92" s="9">
        <v>133</v>
      </c>
      <c r="F92" s="9">
        <v>160</v>
      </c>
      <c r="G92" s="9">
        <v>213</v>
      </c>
      <c r="H92" s="9">
        <v>181</v>
      </c>
      <c r="I92" s="9">
        <v>192</v>
      </c>
      <c r="J92" s="9">
        <v>165</v>
      </c>
      <c r="K92" s="9">
        <v>195</v>
      </c>
      <c r="L92" s="9">
        <v>200</v>
      </c>
      <c r="AA92" s="3">
        <f>COUNTA(A92)</f>
        <v>0</v>
      </c>
      <c r="AB92" s="3">
        <f>IFERROR(_xlfn.XMATCH(1, AA$1:AA92, 0, -1),0)</f>
        <v>90</v>
      </c>
      <c r="AC92" s="3">
        <f>IF(OR(ROW()=AB92,B92=""),"",MOD(ROW()-AB92,4) + IF(AND(MOD(ROW()-AB92,4)=0,$B93&lt;&gt;""),4,0))</f>
        <v>2</v>
      </c>
    </row>
    <row r="93" spans="1:29" ht="10.5" customHeight="1" x14ac:dyDescent="0.3">
      <c r="B93" s="17" t="s">
        <v>89</v>
      </c>
      <c r="C93" s="9">
        <v>58</v>
      </c>
      <c r="D93" s="9">
        <v>56</v>
      </c>
      <c r="E93" s="9">
        <v>63</v>
      </c>
      <c r="F93" s="9">
        <v>53</v>
      </c>
      <c r="G93" s="9">
        <v>56</v>
      </c>
      <c r="H93" s="9">
        <v>48</v>
      </c>
      <c r="I93" s="9">
        <v>47</v>
      </c>
      <c r="J93" s="9">
        <v>63</v>
      </c>
      <c r="K93" s="9">
        <v>37</v>
      </c>
      <c r="L93" s="9">
        <v>25</v>
      </c>
      <c r="AA93" s="3">
        <f>COUNTA(A93)</f>
        <v>0</v>
      </c>
      <c r="AB93" s="3">
        <f>IFERROR(_xlfn.XMATCH(1, AA$1:AA93, 0, -1),0)</f>
        <v>90</v>
      </c>
      <c r="AC93" s="3">
        <f>IF(OR(ROW()=AB93,B93=""),"",MOD(ROW()-AB93,4) + IF(AND(MOD(ROW()-AB93,4)=0,$B94&lt;&gt;""),4,0))</f>
        <v>3</v>
      </c>
    </row>
    <row r="94" spans="1:29" ht="10.5" customHeight="1" x14ac:dyDescent="0.3">
      <c r="B94" s="17" t="s">
        <v>14</v>
      </c>
      <c r="C94" s="9">
        <v>408</v>
      </c>
      <c r="D94" s="9">
        <v>377</v>
      </c>
      <c r="E94" s="9">
        <v>349</v>
      </c>
      <c r="F94" s="9">
        <v>412</v>
      </c>
      <c r="G94" s="9">
        <v>411</v>
      </c>
      <c r="H94" s="9">
        <v>391</v>
      </c>
      <c r="I94" s="9">
        <v>382</v>
      </c>
      <c r="J94" s="9">
        <v>391</v>
      </c>
      <c r="K94" s="9">
        <v>396</v>
      </c>
      <c r="L94" s="9">
        <v>436</v>
      </c>
      <c r="AA94" s="3">
        <f>COUNTA(A94)</f>
        <v>0</v>
      </c>
      <c r="AB94" s="3">
        <f>IFERROR(_xlfn.XMATCH(1, AA$1:AA94, 0, -1),0)</f>
        <v>90</v>
      </c>
      <c r="AC94" s="3">
        <f>IF(OR(ROW()=AB94,B94=""),"",MOD(ROW()-AB94,4) + IF(AND(MOD(ROW()-AB94,4)=0,$B95&lt;&gt;""),4,0))</f>
        <v>4</v>
      </c>
    </row>
    <row r="95" spans="1:29" ht="10.5" customHeight="1" x14ac:dyDescent="0.3">
      <c r="B95" s="17" t="s">
        <v>78</v>
      </c>
      <c r="C95" s="9">
        <v>143</v>
      </c>
      <c r="D95" s="9">
        <v>139</v>
      </c>
      <c r="E95" s="9">
        <v>128</v>
      </c>
      <c r="F95" s="9">
        <v>135</v>
      </c>
      <c r="G95" s="9">
        <v>144</v>
      </c>
      <c r="H95" s="9">
        <v>149</v>
      </c>
      <c r="I95" s="9">
        <v>142</v>
      </c>
      <c r="J95" s="9">
        <v>169</v>
      </c>
      <c r="K95" s="9">
        <v>168</v>
      </c>
      <c r="L95" s="9">
        <v>154</v>
      </c>
      <c r="AA95" s="3">
        <f>COUNTA(A95)</f>
        <v>0</v>
      </c>
      <c r="AB95" s="3">
        <f>IFERROR(_xlfn.XMATCH(1, AA$1:AA95, 0, -1),0)</f>
        <v>90</v>
      </c>
      <c r="AC95" s="3">
        <f>IF(OR(ROW()=AB95,B95=""),"",MOD(ROW()-AB95,4) + IF(AND(MOD(ROW()-AB95,4)=0,$B96&lt;&gt;""),4,0))</f>
        <v>1</v>
      </c>
    </row>
    <row r="96" spans="1:29" ht="10.5" customHeight="1" x14ac:dyDescent="0.3">
      <c r="B96" s="17" t="s">
        <v>180</v>
      </c>
      <c r="C96" s="9">
        <v>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AA96" s="3">
        <f>COUNTA(A96)</f>
        <v>0</v>
      </c>
      <c r="AB96" s="3">
        <f>IFERROR(_xlfn.XMATCH(1, AA$1:AA96, 0, -1),0)</f>
        <v>90</v>
      </c>
      <c r="AC96" s="3">
        <f>IF(OR(ROW()=AB96,B96=""),"",MOD(ROW()-AB96,4) + IF(AND(MOD(ROW()-AB96,4)=0,$B97&lt;&gt;""),4,0))</f>
        <v>2</v>
      </c>
    </row>
    <row r="97" spans="1:29" ht="10.5" customHeight="1" x14ac:dyDescent="0.3">
      <c r="B97" s="17" t="s">
        <v>61</v>
      </c>
      <c r="C97" s="9">
        <v>194</v>
      </c>
      <c r="D97" s="9">
        <v>184</v>
      </c>
      <c r="E97" s="9">
        <v>179</v>
      </c>
      <c r="F97" s="9">
        <v>196</v>
      </c>
      <c r="G97" s="9">
        <v>235</v>
      </c>
      <c r="H97" s="9">
        <v>246</v>
      </c>
      <c r="I97" s="9">
        <v>234</v>
      </c>
      <c r="J97" s="9">
        <v>301</v>
      </c>
      <c r="K97" s="9">
        <v>266</v>
      </c>
      <c r="L97" s="9">
        <v>264</v>
      </c>
      <c r="AA97" s="3">
        <f>COUNTA(A97)</f>
        <v>0</v>
      </c>
      <c r="AB97" s="3">
        <f>IFERROR(_xlfn.XMATCH(1, AA$1:AA97, 0, -1),0)</f>
        <v>90</v>
      </c>
      <c r="AC97" s="3">
        <f>IF(OR(ROW()=AB97,B97=""),"",MOD(ROW()-AB97,4) + IF(AND(MOD(ROW()-AB97,4)=0,$B98&lt;&gt;""),4,0))</f>
        <v>3</v>
      </c>
    </row>
    <row r="98" spans="1:29" ht="10.5" customHeight="1" x14ac:dyDescent="0.3">
      <c r="B98" s="17" t="s">
        <v>229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56</v>
      </c>
      <c r="L98" s="9">
        <v>119</v>
      </c>
      <c r="AA98" s="3">
        <f>COUNTA(A98)</f>
        <v>0</v>
      </c>
      <c r="AB98" s="3">
        <f>IFERROR(_xlfn.XMATCH(1, AA$1:AA98, 0, -1),0)</f>
        <v>90</v>
      </c>
      <c r="AC98" s="3">
        <f>IF(OR(ROW()=AB98,B98=""),"",MOD(ROW()-AB98,4) + IF(AND(MOD(ROW()-AB98,4)=0,$B99&lt;&gt;""),4,0))</f>
        <v>4</v>
      </c>
    </row>
    <row r="99" spans="1:29" ht="10.5" customHeight="1" x14ac:dyDescent="0.3">
      <c r="A99" s="3" t="s">
        <v>237</v>
      </c>
      <c r="B99" s="13" t="s">
        <v>28</v>
      </c>
      <c r="C99" s="7">
        <f t="shared" ref="C99" si="5">+C100+C101</f>
        <v>68</v>
      </c>
      <c r="D99" s="7">
        <f>+D100+D101</f>
        <v>57</v>
      </c>
      <c r="E99" s="7">
        <f t="shared" ref="E99:K99" si="6">+E100+E101</f>
        <v>67</v>
      </c>
      <c r="F99" s="7">
        <f t="shared" si="6"/>
        <v>62</v>
      </c>
      <c r="G99" s="7">
        <f t="shared" si="6"/>
        <v>60</v>
      </c>
      <c r="H99" s="7">
        <f t="shared" si="6"/>
        <v>60</v>
      </c>
      <c r="I99" s="7">
        <f t="shared" si="6"/>
        <v>51</v>
      </c>
      <c r="J99" s="7">
        <f t="shared" si="6"/>
        <v>45</v>
      </c>
      <c r="K99" s="7">
        <f t="shared" si="6"/>
        <v>63</v>
      </c>
      <c r="L99" s="7">
        <f t="shared" ref="L99" si="7">+L100+L101</f>
        <v>66</v>
      </c>
      <c r="AA99" s="3">
        <f>COUNTA(A99)</f>
        <v>1</v>
      </c>
      <c r="AB99" s="3">
        <f>IFERROR(_xlfn.XMATCH(1, AA$1:AA99, 0, -1),0)</f>
        <v>99</v>
      </c>
      <c r="AC99" s="3" t="str">
        <f>IF(OR(ROW()=AB99,B99=""),"",MOD(ROW()-AB99,4) + IF(AND(MOD(ROW()-AB99,4)=0,$B100&lt;&gt;""),4,0))</f>
        <v/>
      </c>
    </row>
    <row r="100" spans="1:29" ht="10.5" customHeight="1" x14ac:dyDescent="0.3">
      <c r="B100" s="14" t="s">
        <v>9</v>
      </c>
      <c r="C100" s="9">
        <v>59</v>
      </c>
      <c r="D100" s="9">
        <v>52</v>
      </c>
      <c r="E100" s="9">
        <v>61</v>
      </c>
      <c r="F100" s="9">
        <v>56</v>
      </c>
      <c r="G100" s="9">
        <v>52</v>
      </c>
      <c r="H100" s="9">
        <v>52</v>
      </c>
      <c r="I100" s="9">
        <v>49</v>
      </c>
      <c r="J100" s="9">
        <v>37</v>
      </c>
      <c r="K100" s="9">
        <v>54</v>
      </c>
      <c r="L100" s="9">
        <v>61</v>
      </c>
      <c r="AA100" s="3">
        <f>COUNTA(A100)</f>
        <v>0</v>
      </c>
      <c r="AB100" s="3">
        <f>IFERROR(_xlfn.XMATCH(1, AA$1:AA100, 0, -1),0)</f>
        <v>99</v>
      </c>
      <c r="AC100" s="3">
        <f>IF(OR(ROW()=AB100,B100=""),"",MOD(ROW()-AB100,4) + IF(AND(MOD(ROW()-AB100,4)=0,$B101&lt;&gt;""),4,0))</f>
        <v>1</v>
      </c>
    </row>
    <row r="101" spans="1:29" ht="10.5" customHeight="1" x14ac:dyDescent="0.3">
      <c r="B101" s="14" t="s">
        <v>165</v>
      </c>
      <c r="C101" s="9">
        <v>9</v>
      </c>
      <c r="D101" s="9">
        <v>5</v>
      </c>
      <c r="E101" s="9">
        <v>6</v>
      </c>
      <c r="F101" s="9">
        <v>6</v>
      </c>
      <c r="G101" s="9">
        <v>8</v>
      </c>
      <c r="H101" s="9">
        <v>8</v>
      </c>
      <c r="I101" s="9">
        <v>2</v>
      </c>
      <c r="J101" s="9">
        <v>8</v>
      </c>
      <c r="K101" s="9">
        <v>9</v>
      </c>
      <c r="L101" s="9">
        <v>5</v>
      </c>
      <c r="AA101" s="3">
        <f>COUNTA(A101)</f>
        <v>0</v>
      </c>
      <c r="AB101" s="3">
        <f>IFERROR(_xlfn.XMATCH(1, AA$1:AA101, 0, -1),0)</f>
        <v>99</v>
      </c>
      <c r="AC101" s="3">
        <f>IF(OR(ROW()=AB101,B101=""),"",MOD(ROW()-AB101,4) + IF(AND(MOD(ROW()-AB101,4)=0,$B102&lt;&gt;""),4,0))</f>
        <v>2</v>
      </c>
    </row>
    <row r="102" spans="1:29" ht="10.5" customHeight="1" x14ac:dyDescent="0.3">
      <c r="A102" s="3" t="s">
        <v>237</v>
      </c>
      <c r="B102" s="13" t="s">
        <v>29</v>
      </c>
      <c r="C102" s="7">
        <v>32</v>
      </c>
      <c r="D102" s="7">
        <v>51</v>
      </c>
      <c r="E102" s="7">
        <v>59</v>
      </c>
      <c r="F102" s="7">
        <v>70</v>
      </c>
      <c r="G102" s="7">
        <v>72</v>
      </c>
      <c r="H102" s="7">
        <v>89</v>
      </c>
      <c r="I102" s="7">
        <v>67</v>
      </c>
      <c r="J102" s="7">
        <v>67</v>
      </c>
      <c r="K102" s="7">
        <v>58</v>
      </c>
      <c r="L102" s="7">
        <v>51</v>
      </c>
      <c r="AA102" s="3">
        <f>COUNTA(A102)</f>
        <v>1</v>
      </c>
      <c r="AB102" s="3">
        <f>IFERROR(_xlfn.XMATCH(1, AA$1:AA102, 0, -1),0)</f>
        <v>102</v>
      </c>
      <c r="AC102" s="3" t="str">
        <f>IF(OR(ROW()=AB102,B102=""),"",MOD(ROW()-AB102,4) + IF(AND(MOD(ROW()-AB102,4)=0,$B103&lt;&gt;""),4,0))</f>
        <v/>
      </c>
    </row>
    <row r="103" spans="1:29" ht="10.5" customHeight="1" x14ac:dyDescent="0.3">
      <c r="A103" s="3" t="s">
        <v>237</v>
      </c>
      <c r="B103" s="13" t="s">
        <v>30</v>
      </c>
      <c r="C103" s="7">
        <v>27</v>
      </c>
      <c r="D103" s="7">
        <v>29</v>
      </c>
      <c r="E103" s="7">
        <v>26</v>
      </c>
      <c r="F103" s="7">
        <v>29</v>
      </c>
      <c r="G103" s="7">
        <v>31</v>
      </c>
      <c r="H103" s="7">
        <v>31</v>
      </c>
      <c r="I103" s="7">
        <v>35</v>
      </c>
      <c r="J103" s="7">
        <v>32</v>
      </c>
      <c r="K103" s="7">
        <v>42</v>
      </c>
      <c r="L103" s="7">
        <v>34</v>
      </c>
      <c r="AA103" s="3">
        <f>COUNTA(A103)</f>
        <v>1</v>
      </c>
      <c r="AB103" s="3">
        <f>IFERROR(_xlfn.XMATCH(1, AA$1:AA103, 0, -1),0)</f>
        <v>103</v>
      </c>
      <c r="AC103" s="3" t="str">
        <f>IF(OR(ROW()=AB103,B103=""),"",MOD(ROW()-AB103,4) + IF(AND(MOD(ROW()-AB103,4)=0,$B104&lt;&gt;""),4,0))</f>
        <v/>
      </c>
    </row>
    <row r="104" spans="1:29" ht="10.5" customHeight="1" x14ac:dyDescent="0.3">
      <c r="A104" s="3" t="s">
        <v>237</v>
      </c>
      <c r="B104" s="13" t="s">
        <v>31</v>
      </c>
      <c r="C104" s="7">
        <f t="shared" ref="C104:L104" si="8">SUM(C105:C153)</f>
        <v>881</v>
      </c>
      <c r="D104" s="7">
        <f t="shared" si="8"/>
        <v>899</v>
      </c>
      <c r="E104" s="7">
        <f t="shared" si="8"/>
        <v>841</v>
      </c>
      <c r="F104" s="7">
        <f t="shared" si="8"/>
        <v>976</v>
      </c>
      <c r="G104" s="7">
        <f t="shared" si="8"/>
        <v>1032</v>
      </c>
      <c r="H104" s="7">
        <f t="shared" si="8"/>
        <v>873</v>
      </c>
      <c r="I104" s="7">
        <f t="shared" si="8"/>
        <v>847</v>
      </c>
      <c r="J104" s="7">
        <f t="shared" si="8"/>
        <v>991</v>
      </c>
      <c r="K104" s="7">
        <f t="shared" si="8"/>
        <v>924</v>
      </c>
      <c r="L104" s="7">
        <f t="shared" si="8"/>
        <v>1033</v>
      </c>
      <c r="AA104" s="3">
        <f>COUNTA(A104)</f>
        <v>1</v>
      </c>
      <c r="AB104" s="3">
        <f>IFERROR(_xlfn.XMATCH(1, AA$1:AA104, 0, -1),0)</f>
        <v>104</v>
      </c>
      <c r="AC104" s="3" t="str">
        <f>IF(OR(ROW()=AB104,B104=""),"",MOD(ROW()-AB104,4) + IF(AND(MOD(ROW()-AB104,4)=0,$B105&lt;&gt;""),4,0))</f>
        <v/>
      </c>
    </row>
    <row r="105" spans="1:29" ht="10.5" customHeight="1" x14ac:dyDescent="0.3">
      <c r="B105" s="17" t="s">
        <v>132</v>
      </c>
      <c r="C105" s="9">
        <v>14</v>
      </c>
      <c r="D105" s="9">
        <v>20</v>
      </c>
      <c r="E105" s="9">
        <v>19</v>
      </c>
      <c r="F105" s="9">
        <v>26</v>
      </c>
      <c r="G105" s="9">
        <v>26</v>
      </c>
      <c r="H105" s="9">
        <v>20</v>
      </c>
      <c r="I105" s="9">
        <v>10</v>
      </c>
      <c r="J105" s="9">
        <v>18</v>
      </c>
      <c r="K105" s="9">
        <v>14</v>
      </c>
      <c r="L105" s="9">
        <v>7</v>
      </c>
      <c r="AA105" s="3">
        <f>COUNTA(A105)</f>
        <v>0</v>
      </c>
      <c r="AB105" s="3">
        <f>IFERROR(_xlfn.XMATCH(1, AA$1:AA105, 0, -1),0)</f>
        <v>104</v>
      </c>
      <c r="AC105" s="3">
        <f>IF(OR(ROW()=AB105,B105=""),"",MOD(ROW()-AB105,4) + IF(AND(MOD(ROW()-AB105,4)=0,$B106&lt;&gt;""),4,0))</f>
        <v>1</v>
      </c>
    </row>
    <row r="106" spans="1:29" ht="10.5" customHeight="1" x14ac:dyDescent="0.3">
      <c r="B106" s="17" t="s">
        <v>84</v>
      </c>
      <c r="C106" s="9">
        <v>9</v>
      </c>
      <c r="D106" s="9">
        <v>10</v>
      </c>
      <c r="E106" s="9">
        <v>8</v>
      </c>
      <c r="F106" s="9">
        <v>13</v>
      </c>
      <c r="G106" s="9">
        <v>14</v>
      </c>
      <c r="H106" s="9">
        <v>12</v>
      </c>
      <c r="I106" s="9">
        <v>6</v>
      </c>
      <c r="J106" s="9">
        <v>9</v>
      </c>
      <c r="K106" s="9">
        <v>5</v>
      </c>
      <c r="L106" s="9">
        <v>7</v>
      </c>
      <c r="AA106" s="3">
        <f>COUNTA(A106)</f>
        <v>0</v>
      </c>
      <c r="AB106" s="3">
        <f>IFERROR(_xlfn.XMATCH(1, AA$1:AA106, 0, -1),0)</f>
        <v>104</v>
      </c>
      <c r="AC106" s="3">
        <f>IF(OR(ROW()=AB106,B106=""),"",MOD(ROW()-AB106,4) + IF(AND(MOD(ROW()-AB106,4)=0,$B107&lt;&gt;""),4,0))</f>
        <v>2</v>
      </c>
    </row>
    <row r="107" spans="1:29" ht="10.5" customHeight="1" x14ac:dyDescent="0.3">
      <c r="B107" s="17" t="s">
        <v>157</v>
      </c>
      <c r="C107" s="9">
        <v>1</v>
      </c>
      <c r="D107" s="9">
        <v>3</v>
      </c>
      <c r="E107" s="9">
        <v>1</v>
      </c>
      <c r="F107" s="9">
        <v>2</v>
      </c>
      <c r="G107" s="9">
        <v>0</v>
      </c>
      <c r="H107" s="9">
        <v>1</v>
      </c>
      <c r="I107" s="9">
        <v>1</v>
      </c>
      <c r="J107" s="9">
        <v>1</v>
      </c>
      <c r="K107" s="9">
        <v>1</v>
      </c>
      <c r="L107" s="9">
        <v>0</v>
      </c>
      <c r="AA107" s="3">
        <f>COUNTA(A107)</f>
        <v>0</v>
      </c>
      <c r="AB107" s="3">
        <f>IFERROR(_xlfn.XMATCH(1, AA$1:AA107, 0, -1),0)</f>
        <v>104</v>
      </c>
      <c r="AC107" s="3">
        <f>IF(OR(ROW()=AB107,B107=""),"",MOD(ROW()-AB107,4) + IF(AND(MOD(ROW()-AB107,4)=0,$B108&lt;&gt;""),4,0))</f>
        <v>3</v>
      </c>
    </row>
    <row r="108" spans="1:29" ht="10.5" customHeight="1" x14ac:dyDescent="0.3">
      <c r="B108" s="17" t="s">
        <v>154</v>
      </c>
      <c r="C108" s="9">
        <v>5</v>
      </c>
      <c r="D108" s="9">
        <v>5</v>
      </c>
      <c r="E108" s="9">
        <v>4</v>
      </c>
      <c r="F108" s="9">
        <v>6</v>
      </c>
      <c r="G108" s="9">
        <v>6</v>
      </c>
      <c r="H108" s="9">
        <v>10</v>
      </c>
      <c r="I108" s="9">
        <v>3</v>
      </c>
      <c r="J108" s="9">
        <v>5</v>
      </c>
      <c r="K108" s="9">
        <v>6</v>
      </c>
      <c r="L108" s="9">
        <v>11</v>
      </c>
      <c r="AA108" s="3">
        <f>COUNTA(A108)</f>
        <v>0</v>
      </c>
      <c r="AB108" s="3">
        <f>IFERROR(_xlfn.XMATCH(1, AA$1:AA108, 0, -1),0)</f>
        <v>104</v>
      </c>
      <c r="AC108" s="3">
        <f>IF(OR(ROW()=AB108,B108=""),"",MOD(ROW()-AB108,4) + IF(AND(MOD(ROW()-AB108,4)=0,$B109&lt;&gt;""),4,0))</f>
        <v>4</v>
      </c>
    </row>
    <row r="109" spans="1:29" ht="10.5" customHeight="1" x14ac:dyDescent="0.3">
      <c r="B109" s="17" t="s">
        <v>167</v>
      </c>
      <c r="C109" s="9">
        <v>14</v>
      </c>
      <c r="D109" s="9">
        <v>17</v>
      </c>
      <c r="E109" s="9">
        <v>14</v>
      </c>
      <c r="F109" s="9">
        <v>11</v>
      </c>
      <c r="G109" s="9">
        <v>15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AA109" s="3">
        <f>COUNTA(A109)</f>
        <v>0</v>
      </c>
      <c r="AB109" s="3">
        <f>IFERROR(_xlfn.XMATCH(1, AA$1:AA109, 0, -1),0)</f>
        <v>104</v>
      </c>
      <c r="AC109" s="3">
        <f>IF(OR(ROW()=AB109,B109=""),"",MOD(ROW()-AB109,4) + IF(AND(MOD(ROW()-AB109,4)=0,$B110&lt;&gt;""),4,0))</f>
        <v>1</v>
      </c>
    </row>
    <row r="110" spans="1:29" ht="10.5" customHeight="1" x14ac:dyDescent="0.3">
      <c r="B110" s="17" t="s">
        <v>95</v>
      </c>
      <c r="C110" s="9">
        <v>18</v>
      </c>
      <c r="D110" s="9">
        <v>24</v>
      </c>
      <c r="E110" s="9">
        <v>19</v>
      </c>
      <c r="F110" s="9">
        <v>26</v>
      </c>
      <c r="G110" s="9">
        <v>15</v>
      </c>
      <c r="H110" s="9">
        <v>17</v>
      </c>
      <c r="I110" s="9">
        <v>13</v>
      </c>
      <c r="J110" s="9">
        <v>0</v>
      </c>
      <c r="K110" s="9">
        <v>0</v>
      </c>
      <c r="L110" s="9">
        <v>0</v>
      </c>
      <c r="AA110" s="3">
        <f>COUNTA(A110)</f>
        <v>0</v>
      </c>
      <c r="AB110" s="3">
        <f>IFERROR(_xlfn.XMATCH(1, AA$1:AA110, 0, -1),0)</f>
        <v>104</v>
      </c>
      <c r="AC110" s="3">
        <f>IF(OR(ROW()=AB110,B110=""),"",MOD(ROW()-AB110,4) + IF(AND(MOD(ROW()-AB110,4)=0,$B111&lt;&gt;""),4,0))</f>
        <v>2</v>
      </c>
    </row>
    <row r="111" spans="1:29" ht="10.5" customHeight="1" x14ac:dyDescent="0.3">
      <c r="B111" s="17" t="s">
        <v>225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16</v>
      </c>
      <c r="K111" s="9">
        <v>17</v>
      </c>
      <c r="L111" s="9">
        <v>26</v>
      </c>
      <c r="AA111" s="3">
        <f>COUNTA(A111)</f>
        <v>0</v>
      </c>
      <c r="AB111" s="3">
        <f>IFERROR(_xlfn.XMATCH(1, AA$1:AA111, 0, -1),0)</f>
        <v>104</v>
      </c>
      <c r="AC111" s="3">
        <f>IF(OR(ROW()=AB111,B111=""),"",MOD(ROW()-AB111,4) + IF(AND(MOD(ROW()-AB111,4)=0,$B112&lt;&gt;""),4,0))</f>
        <v>3</v>
      </c>
    </row>
    <row r="112" spans="1:29" ht="10.5" customHeight="1" x14ac:dyDescent="0.3">
      <c r="B112" s="17" t="s">
        <v>98</v>
      </c>
      <c r="C112" s="9">
        <v>65</v>
      </c>
      <c r="D112" s="9">
        <v>69</v>
      </c>
      <c r="E112" s="9">
        <v>66</v>
      </c>
      <c r="F112" s="9">
        <v>75</v>
      </c>
      <c r="G112" s="9">
        <v>67</v>
      </c>
      <c r="H112" s="9">
        <v>53</v>
      </c>
      <c r="I112" s="9">
        <v>40</v>
      </c>
      <c r="J112" s="9">
        <v>42</v>
      </c>
      <c r="K112" s="9">
        <v>44</v>
      </c>
      <c r="L112" s="9">
        <v>58</v>
      </c>
      <c r="AA112" s="3">
        <f>COUNTA(A112)</f>
        <v>0</v>
      </c>
      <c r="AB112" s="3">
        <f>IFERROR(_xlfn.XMATCH(1, AA$1:AA112, 0, -1),0)</f>
        <v>104</v>
      </c>
      <c r="AC112" s="3">
        <f>IF(OR(ROW()=AB112,B112=""),"",MOD(ROW()-AB112,4) + IF(AND(MOD(ROW()-AB112,4)=0,$B113&lt;&gt;""),4,0))</f>
        <v>4</v>
      </c>
    </row>
    <row r="113" spans="2:29" ht="10.5" customHeight="1" x14ac:dyDescent="0.3">
      <c r="B113" s="17" t="s">
        <v>171</v>
      </c>
      <c r="C113" s="9">
        <v>0</v>
      </c>
      <c r="D113" s="9">
        <v>0</v>
      </c>
      <c r="E113" s="9">
        <v>1</v>
      </c>
      <c r="F113" s="9">
        <v>5</v>
      </c>
      <c r="G113" s="9">
        <v>15</v>
      </c>
      <c r="H113" s="9">
        <v>17</v>
      </c>
      <c r="I113" s="9">
        <v>16</v>
      </c>
      <c r="J113" s="9">
        <v>23</v>
      </c>
      <c r="K113" s="9">
        <v>31</v>
      </c>
      <c r="L113" s="9">
        <v>21</v>
      </c>
      <c r="AA113" s="3">
        <f>COUNTA(A113)</f>
        <v>0</v>
      </c>
      <c r="AB113" s="3">
        <f>IFERROR(_xlfn.XMATCH(1, AA$1:AA113, 0, -1),0)</f>
        <v>104</v>
      </c>
      <c r="AC113" s="3">
        <f>IF(OR(ROW()=AB113,B113=""),"",MOD(ROW()-AB113,4) + IF(AND(MOD(ROW()-AB113,4)=0,$B114&lt;&gt;""),4,0))</f>
        <v>1</v>
      </c>
    </row>
    <row r="114" spans="2:29" ht="10.5" customHeight="1" x14ac:dyDescent="0.3">
      <c r="B114" s="17" t="s">
        <v>4</v>
      </c>
      <c r="C114" s="9">
        <v>11</v>
      </c>
      <c r="D114" s="9">
        <v>14</v>
      </c>
      <c r="E114" s="9">
        <v>15</v>
      </c>
      <c r="F114" s="9">
        <v>14</v>
      </c>
      <c r="G114" s="9">
        <v>11</v>
      </c>
      <c r="H114" s="9">
        <v>9</v>
      </c>
      <c r="I114" s="9">
        <v>13</v>
      </c>
      <c r="J114" s="9">
        <v>18</v>
      </c>
      <c r="K114" s="9">
        <v>17</v>
      </c>
      <c r="L114" s="9">
        <v>21</v>
      </c>
      <c r="AA114" s="3">
        <f>COUNTA(A114)</f>
        <v>0</v>
      </c>
      <c r="AB114" s="3">
        <f>IFERROR(_xlfn.XMATCH(1, AA$1:AA114, 0, -1),0)</f>
        <v>104</v>
      </c>
      <c r="AC114" s="3">
        <f>IF(OR(ROW()=AB114,B114=""),"",MOD(ROW()-AB114,4) + IF(AND(MOD(ROW()-AB114,4)=0,$B115&lt;&gt;""),4,0))</f>
        <v>2</v>
      </c>
    </row>
    <row r="115" spans="2:29" ht="10.5" customHeight="1" x14ac:dyDescent="0.3">
      <c r="B115" s="17" t="s">
        <v>91</v>
      </c>
      <c r="C115" s="9">
        <v>38</v>
      </c>
      <c r="D115" s="9">
        <v>38</v>
      </c>
      <c r="E115" s="9">
        <v>34</v>
      </c>
      <c r="F115" s="9">
        <v>68</v>
      </c>
      <c r="G115" s="9">
        <v>74</v>
      </c>
      <c r="H115" s="9">
        <v>47</v>
      </c>
      <c r="I115" s="9">
        <v>38</v>
      </c>
      <c r="J115" s="9">
        <v>51</v>
      </c>
      <c r="K115" s="9">
        <v>31</v>
      </c>
      <c r="L115" s="9">
        <v>37</v>
      </c>
      <c r="AA115" s="3">
        <f>COUNTA(A115)</f>
        <v>0</v>
      </c>
      <c r="AB115" s="3">
        <f>IFERROR(_xlfn.XMATCH(1, AA$1:AA115, 0, -1),0)</f>
        <v>104</v>
      </c>
      <c r="AC115" s="3">
        <f>IF(OR(ROW()=AB115,B115=""),"",MOD(ROW()-AB115,4) + IF(AND(MOD(ROW()-AB115,4)=0,$B116&lt;&gt;""),4,0))</f>
        <v>3</v>
      </c>
    </row>
    <row r="116" spans="2:29" ht="10.5" customHeight="1" x14ac:dyDescent="0.3">
      <c r="B116" s="17" t="s">
        <v>140</v>
      </c>
      <c r="C116" s="9">
        <v>0</v>
      </c>
      <c r="D116" s="9">
        <v>0</v>
      </c>
      <c r="E116" s="9">
        <v>2</v>
      </c>
      <c r="F116" s="9">
        <v>2</v>
      </c>
      <c r="G116" s="9">
        <v>0</v>
      </c>
      <c r="H116" s="9">
        <v>1</v>
      </c>
      <c r="I116" s="9">
        <v>3</v>
      </c>
      <c r="J116" s="9">
        <v>2</v>
      </c>
      <c r="K116" s="9">
        <v>2</v>
      </c>
      <c r="L116" s="9">
        <v>0</v>
      </c>
      <c r="AA116" s="3">
        <f>COUNTA(A116)</f>
        <v>0</v>
      </c>
      <c r="AB116" s="3">
        <f>IFERROR(_xlfn.XMATCH(1, AA$1:AA116, 0, -1),0)</f>
        <v>104</v>
      </c>
      <c r="AC116" s="3">
        <f>IF(OR(ROW()=AB116,B116=""),"",MOD(ROW()-AB116,4) + IF(AND(MOD(ROW()-AB116,4)=0,$B117&lt;&gt;""),4,0))</f>
        <v>4</v>
      </c>
    </row>
    <row r="117" spans="2:29" ht="10.5" customHeight="1" x14ac:dyDescent="0.3">
      <c r="B117" s="17" t="s">
        <v>206</v>
      </c>
      <c r="C117" s="9">
        <v>0</v>
      </c>
      <c r="D117" s="9">
        <v>0</v>
      </c>
      <c r="E117" s="9">
        <v>0</v>
      </c>
      <c r="F117" s="9">
        <v>0</v>
      </c>
      <c r="G117" s="9">
        <v>2</v>
      </c>
      <c r="H117" s="9">
        <v>4</v>
      </c>
      <c r="I117" s="9">
        <v>7</v>
      </c>
      <c r="J117" s="9">
        <v>7</v>
      </c>
      <c r="K117" s="9">
        <v>13</v>
      </c>
      <c r="L117" s="9">
        <v>16</v>
      </c>
      <c r="AA117" s="3">
        <f>COUNTA(A117)</f>
        <v>0</v>
      </c>
      <c r="AB117" s="3">
        <f>IFERROR(_xlfn.XMATCH(1, AA$1:AA117, 0, -1),0)</f>
        <v>104</v>
      </c>
      <c r="AC117" s="3">
        <f>IF(OR(ROW()=AB117,B117=""),"",MOD(ROW()-AB117,4) + IF(AND(MOD(ROW()-AB117,4)=0,$B118&lt;&gt;""),4,0))</f>
        <v>1</v>
      </c>
    </row>
    <row r="118" spans="2:29" ht="10.5" customHeight="1" x14ac:dyDescent="0.3">
      <c r="B118" s="17" t="s">
        <v>89</v>
      </c>
      <c r="C118" s="9">
        <v>18</v>
      </c>
      <c r="D118" s="9">
        <v>19</v>
      </c>
      <c r="E118" s="9">
        <v>22</v>
      </c>
      <c r="F118" s="9">
        <v>21</v>
      </c>
      <c r="G118" s="9">
        <v>19</v>
      </c>
      <c r="H118" s="9">
        <v>14</v>
      </c>
      <c r="I118" s="9">
        <v>15</v>
      </c>
      <c r="J118" s="9">
        <v>11</v>
      </c>
      <c r="K118" s="9">
        <v>10</v>
      </c>
      <c r="L118" s="9">
        <v>11</v>
      </c>
      <c r="AA118" s="3">
        <f>COUNTA(A118)</f>
        <v>0</v>
      </c>
      <c r="AB118" s="3">
        <f>IFERROR(_xlfn.XMATCH(1, AA$1:AA118, 0, -1),0)</f>
        <v>104</v>
      </c>
      <c r="AC118" s="3">
        <f>IF(OR(ROW()=AB118,B118=""),"",MOD(ROW()-AB118,4) + IF(AND(MOD(ROW()-AB118,4)=0,$B119&lt;&gt;""),4,0))</f>
        <v>2</v>
      </c>
    </row>
    <row r="119" spans="2:29" ht="10.5" customHeight="1" x14ac:dyDescent="0.3">
      <c r="B119" s="17" t="s">
        <v>150</v>
      </c>
      <c r="C119" s="9">
        <v>5</v>
      </c>
      <c r="D119" s="9">
        <v>5</v>
      </c>
      <c r="E119" s="9">
        <v>3</v>
      </c>
      <c r="F119" s="9">
        <v>9</v>
      </c>
      <c r="G119" s="9">
        <v>10</v>
      </c>
      <c r="H119" s="9">
        <v>7</v>
      </c>
      <c r="I119" s="9">
        <v>8</v>
      </c>
      <c r="J119" s="9">
        <v>4</v>
      </c>
      <c r="K119" s="9">
        <v>6</v>
      </c>
      <c r="L119" s="9">
        <v>7</v>
      </c>
      <c r="AA119" s="3">
        <f>COUNTA(A119)</f>
        <v>0</v>
      </c>
      <c r="AB119" s="3">
        <f>IFERROR(_xlfn.XMATCH(1, AA$1:AA119, 0, -1),0)</f>
        <v>104</v>
      </c>
      <c r="AC119" s="3">
        <f>IF(OR(ROW()=AB119,B119=""),"",MOD(ROW()-AB119,4) + IF(AND(MOD(ROW()-AB119,4)=0,$B120&lt;&gt;""),4,0))</f>
        <v>3</v>
      </c>
    </row>
    <row r="120" spans="2:29" ht="10.5" customHeight="1" x14ac:dyDescent="0.3">
      <c r="B120" s="17" t="s">
        <v>153</v>
      </c>
      <c r="C120" s="9">
        <v>14</v>
      </c>
      <c r="D120" s="9">
        <v>18</v>
      </c>
      <c r="E120" s="9">
        <v>21</v>
      </c>
      <c r="F120" s="9">
        <v>20</v>
      </c>
      <c r="G120" s="9">
        <v>30</v>
      </c>
      <c r="H120" s="9">
        <v>16</v>
      </c>
      <c r="I120" s="9">
        <v>21</v>
      </c>
      <c r="J120" s="9">
        <v>26</v>
      </c>
      <c r="K120" s="9">
        <v>21</v>
      </c>
      <c r="L120" s="9">
        <v>33</v>
      </c>
      <c r="AA120" s="3">
        <f>COUNTA(A120)</f>
        <v>0</v>
      </c>
      <c r="AB120" s="3">
        <f>IFERROR(_xlfn.XMATCH(1, AA$1:AA120, 0, -1),0)</f>
        <v>104</v>
      </c>
      <c r="AC120" s="3">
        <f>IF(OR(ROW()=AB120,B120=""),"",MOD(ROW()-AB120,4) + IF(AND(MOD(ROW()-AB120,4)=0,$B121&lt;&gt;""),4,0))</f>
        <v>4</v>
      </c>
    </row>
    <row r="121" spans="2:29" ht="10.5" customHeight="1" x14ac:dyDescent="0.3">
      <c r="B121" s="17" t="s">
        <v>185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98</v>
      </c>
      <c r="K121" s="9">
        <v>107</v>
      </c>
      <c r="L121" s="9">
        <v>147</v>
      </c>
      <c r="AA121" s="3">
        <f>COUNTA(A121)</f>
        <v>0</v>
      </c>
      <c r="AB121" s="3">
        <f>IFERROR(_xlfn.XMATCH(1, AA$1:AA121, 0, -1),0)</f>
        <v>104</v>
      </c>
      <c r="AC121" s="3">
        <f>IF(OR(ROW()=AB121,B121=""),"",MOD(ROW()-AB121,4) + IF(AND(MOD(ROW()-AB121,4)=0,$B122&lt;&gt;""),4,0))</f>
        <v>1</v>
      </c>
    </row>
    <row r="122" spans="2:29" ht="10.5" customHeight="1" x14ac:dyDescent="0.3">
      <c r="B122" s="17" t="s">
        <v>93</v>
      </c>
      <c r="C122" s="9">
        <v>6</v>
      </c>
      <c r="D122" s="9">
        <v>2</v>
      </c>
      <c r="E122" s="9">
        <v>6</v>
      </c>
      <c r="F122" s="9">
        <v>9</v>
      </c>
      <c r="G122" s="9">
        <v>4</v>
      </c>
      <c r="H122" s="9">
        <v>1</v>
      </c>
      <c r="I122" s="9">
        <v>4</v>
      </c>
      <c r="J122" s="9">
        <v>2</v>
      </c>
      <c r="K122" s="9">
        <v>4</v>
      </c>
      <c r="L122" s="9">
        <v>3</v>
      </c>
      <c r="AA122" s="3">
        <f>COUNTA(A122)</f>
        <v>0</v>
      </c>
      <c r="AB122" s="3">
        <f>IFERROR(_xlfn.XMATCH(1, AA$1:AA122, 0, -1),0)</f>
        <v>104</v>
      </c>
      <c r="AC122" s="3">
        <f>IF(OR(ROW()=AB122,B122=""),"",MOD(ROW()-AB122,4) + IF(AND(MOD(ROW()-AB122,4)=0,$B123&lt;&gt;""),4,0))</f>
        <v>2</v>
      </c>
    </row>
    <row r="123" spans="2:29" ht="10.5" customHeight="1" x14ac:dyDescent="0.3">
      <c r="B123" s="17" t="s">
        <v>128</v>
      </c>
      <c r="C123" s="9">
        <v>10</v>
      </c>
      <c r="D123" s="9">
        <v>9</v>
      </c>
      <c r="E123" s="9">
        <v>11</v>
      </c>
      <c r="F123" s="9">
        <v>10</v>
      </c>
      <c r="G123" s="9">
        <v>15</v>
      </c>
      <c r="H123" s="9">
        <v>2</v>
      </c>
      <c r="I123" s="9">
        <v>12</v>
      </c>
      <c r="J123" s="9">
        <v>10</v>
      </c>
      <c r="K123" s="9">
        <v>9</v>
      </c>
      <c r="L123" s="9">
        <v>16</v>
      </c>
      <c r="AA123" s="3">
        <f>COUNTA(A123)</f>
        <v>0</v>
      </c>
      <c r="AB123" s="3">
        <f>IFERROR(_xlfn.XMATCH(1, AA$1:AA123, 0, -1),0)</f>
        <v>104</v>
      </c>
      <c r="AC123" s="3">
        <f>IF(OR(ROW()=AB123,B123=""),"",MOD(ROW()-AB123,4) + IF(AND(MOD(ROW()-AB123,4)=0,$B124&lt;&gt;""),4,0))</f>
        <v>3</v>
      </c>
    </row>
    <row r="124" spans="2:29" ht="10.5" customHeight="1" x14ac:dyDescent="0.3">
      <c r="B124" s="17" t="s">
        <v>163</v>
      </c>
      <c r="C124" s="9">
        <v>0</v>
      </c>
      <c r="D124" s="9">
        <v>3</v>
      </c>
      <c r="E124" s="9">
        <v>4</v>
      </c>
      <c r="F124" s="9">
        <v>18</v>
      </c>
      <c r="G124" s="9">
        <v>24</v>
      </c>
      <c r="H124" s="9">
        <v>17</v>
      </c>
      <c r="I124" s="9">
        <v>19</v>
      </c>
      <c r="J124" s="9">
        <v>17</v>
      </c>
      <c r="K124" s="9">
        <v>13</v>
      </c>
      <c r="L124" s="9">
        <v>9</v>
      </c>
      <c r="AA124" s="3">
        <f>COUNTA(A124)</f>
        <v>0</v>
      </c>
      <c r="AB124" s="3">
        <f>IFERROR(_xlfn.XMATCH(1, AA$1:AA124, 0, -1),0)</f>
        <v>104</v>
      </c>
      <c r="AC124" s="3">
        <f>IF(OR(ROW()=AB124,B124=""),"",MOD(ROW()-AB124,4) + IF(AND(MOD(ROW()-AB124,4)=0,$B125&lt;&gt;""),4,0))</f>
        <v>4</v>
      </c>
    </row>
    <row r="125" spans="2:29" ht="10.5" customHeight="1" x14ac:dyDescent="0.3">
      <c r="B125" s="17" t="s">
        <v>219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25</v>
      </c>
      <c r="K125" s="9">
        <v>17</v>
      </c>
      <c r="L125" s="9">
        <v>19</v>
      </c>
      <c r="AA125" s="3">
        <f>COUNTA(A125)</f>
        <v>0</v>
      </c>
      <c r="AB125" s="3">
        <f>IFERROR(_xlfn.XMATCH(1, AA$1:AA125, 0, -1),0)</f>
        <v>104</v>
      </c>
      <c r="AC125" s="3">
        <f>IF(OR(ROW()=AB125,B125=""),"",MOD(ROW()-AB125,4) + IF(AND(MOD(ROW()-AB125,4)=0,$B126&lt;&gt;""),4,0))</f>
        <v>1</v>
      </c>
    </row>
    <row r="126" spans="2:29" ht="10.5" customHeight="1" x14ac:dyDescent="0.3">
      <c r="B126" s="17" t="s">
        <v>19</v>
      </c>
      <c r="C126" s="9">
        <v>230</v>
      </c>
      <c r="D126" s="9">
        <v>210</v>
      </c>
      <c r="E126" s="9">
        <v>195</v>
      </c>
      <c r="F126" s="9">
        <v>201</v>
      </c>
      <c r="G126" s="9">
        <v>157</v>
      </c>
      <c r="H126" s="9">
        <v>121</v>
      </c>
      <c r="I126" s="9">
        <v>124</v>
      </c>
      <c r="J126" s="9">
        <v>137</v>
      </c>
      <c r="K126" s="9">
        <v>131</v>
      </c>
      <c r="L126" s="9">
        <v>124</v>
      </c>
      <c r="AA126" s="3">
        <f>COUNTA(A126)</f>
        <v>0</v>
      </c>
      <c r="AB126" s="3">
        <f>IFERROR(_xlfn.XMATCH(1, AA$1:AA126, 0, -1),0)</f>
        <v>104</v>
      </c>
      <c r="AC126" s="3">
        <f>IF(OR(ROW()=AB126,B126=""),"",MOD(ROW()-AB126,4) + IF(AND(MOD(ROW()-AB126,4)=0,$B127&lt;&gt;""),4,0))</f>
        <v>2</v>
      </c>
    </row>
    <row r="127" spans="2:29" ht="10.5" customHeight="1" x14ac:dyDescent="0.3">
      <c r="B127" s="17" t="s">
        <v>88</v>
      </c>
      <c r="C127" s="9">
        <v>3</v>
      </c>
      <c r="D127" s="9">
        <v>4</v>
      </c>
      <c r="E127" s="9">
        <v>3</v>
      </c>
      <c r="F127" s="9">
        <v>5</v>
      </c>
      <c r="G127" s="9">
        <v>4</v>
      </c>
      <c r="H127" s="9">
        <v>2</v>
      </c>
      <c r="I127" s="9">
        <v>1</v>
      </c>
      <c r="J127" s="9">
        <v>1</v>
      </c>
      <c r="K127" s="9">
        <v>3</v>
      </c>
      <c r="L127" s="9">
        <v>3</v>
      </c>
      <c r="AA127" s="3">
        <f>COUNTA(A127)</f>
        <v>0</v>
      </c>
      <c r="AB127" s="3">
        <f>IFERROR(_xlfn.XMATCH(1, AA$1:AA127, 0, -1),0)</f>
        <v>104</v>
      </c>
      <c r="AC127" s="3">
        <f>IF(OR(ROW()=AB127,B127=""),"",MOD(ROW()-AB127,4) + IF(AND(MOD(ROW()-AB127,4)=0,$B128&lt;&gt;""),4,0))</f>
        <v>3</v>
      </c>
    </row>
    <row r="128" spans="2:29" ht="10.5" customHeight="1" x14ac:dyDescent="0.3">
      <c r="B128" s="17" t="s">
        <v>181</v>
      </c>
      <c r="C128" s="9">
        <v>1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AA128" s="3">
        <f>COUNTA(A128)</f>
        <v>0</v>
      </c>
      <c r="AB128" s="3">
        <f>IFERROR(_xlfn.XMATCH(1, AA$1:AA128, 0, -1),0)</f>
        <v>104</v>
      </c>
      <c r="AC128" s="3">
        <f>IF(OR(ROW()=AB128,B128=""),"",MOD(ROW()-AB128,4) + IF(AND(MOD(ROW()-AB128,4)=0,$B129&lt;&gt;""),4,0))</f>
        <v>4</v>
      </c>
    </row>
    <row r="129" spans="1:29" ht="10.5" customHeight="1" x14ac:dyDescent="0.3">
      <c r="B129" s="17" t="s">
        <v>149</v>
      </c>
      <c r="C129" s="9">
        <v>3</v>
      </c>
      <c r="D129" s="9">
        <v>8</v>
      </c>
      <c r="E129" s="9">
        <v>7</v>
      </c>
      <c r="F129" s="9">
        <v>6</v>
      </c>
      <c r="G129" s="9">
        <v>2</v>
      </c>
      <c r="H129" s="9">
        <v>2</v>
      </c>
      <c r="I129" s="9">
        <v>4</v>
      </c>
      <c r="J129" s="9">
        <v>2</v>
      </c>
      <c r="K129" s="9">
        <v>2</v>
      </c>
      <c r="L129" s="9">
        <v>4</v>
      </c>
      <c r="AA129" s="3">
        <f>COUNTA(A129)</f>
        <v>0</v>
      </c>
      <c r="AB129" s="3">
        <f>IFERROR(_xlfn.XMATCH(1, AA$1:AA129, 0, -1),0)</f>
        <v>104</v>
      </c>
      <c r="AC129" s="3">
        <f>IF(OR(ROW()=AB129,B129=""),"",MOD(ROW()-AB129,4) + IF(AND(MOD(ROW()-AB129,4)=0,$B130&lt;&gt;""),4,0))</f>
        <v>1</v>
      </c>
    </row>
    <row r="130" spans="1:29" ht="10.5" customHeight="1" x14ac:dyDescent="0.3">
      <c r="K130" s="11"/>
      <c r="L130" s="11" t="s">
        <v>192</v>
      </c>
      <c r="AA130" s="3">
        <f>COUNTA(A130)</f>
        <v>0</v>
      </c>
      <c r="AB130" s="3">
        <f>IFERROR(_xlfn.XMATCH(1, AA$1:AA130, 0, -1),0)</f>
        <v>104</v>
      </c>
      <c r="AC130" s="3" t="str">
        <f>IF(OR(ROW()=AB130,B130=""),"",MOD(ROW()-AB130,4) + IF(AND(MOD(ROW()-AB130,4)=0,$B131&lt;&gt;""),4,0))</f>
        <v/>
      </c>
    </row>
    <row r="131" spans="1:29" ht="14" customHeight="1" x14ac:dyDescent="0.3">
      <c r="B131" s="1" t="s">
        <v>198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AA131" s="3">
        <f>COUNTA(A131)</f>
        <v>0</v>
      </c>
      <c r="AB131" s="3">
        <f>IFERROR(_xlfn.XMATCH(1, AA$1:AA131, 0, -1),0)</f>
        <v>104</v>
      </c>
      <c r="AC131" s="3">
        <f>IF(OR(ROW()=AB131,B131=""),"",MOD(ROW()-AB131,4) + IF(AND(MOD(ROW()-AB131,4)=0,$B132&lt;&gt;""),4,0))</f>
        <v>3</v>
      </c>
    </row>
    <row r="132" spans="1:29" ht="10.5" customHeight="1" x14ac:dyDescent="0.3">
      <c r="C132" s="2"/>
      <c r="D132" s="2"/>
      <c r="E132" s="2"/>
      <c r="F132" s="2"/>
      <c r="G132" s="2"/>
      <c r="H132" s="2"/>
      <c r="I132" s="2"/>
      <c r="J132" s="2"/>
      <c r="K132" s="2"/>
      <c r="L132" s="2"/>
      <c r="AA132" s="3">
        <f>COUNTA(A132)</f>
        <v>0</v>
      </c>
      <c r="AB132" s="3">
        <f>IFERROR(_xlfn.XMATCH(1, AA$1:AA132, 0, -1),0)</f>
        <v>104</v>
      </c>
      <c r="AC132" s="3" t="str">
        <f>IF(OR(ROW()=AB132,B132=""),"",MOD(ROW()-AB132,4) + IF(AND(MOD(ROW()-AB132,4)=0,$B133&lt;&gt;""),4,0))</f>
        <v/>
      </c>
    </row>
    <row r="133" spans="1:29" ht="10.5" customHeight="1" x14ac:dyDescent="0.3">
      <c r="A133" s="3" t="s">
        <v>237</v>
      </c>
      <c r="B133" s="4" t="s">
        <v>238</v>
      </c>
      <c r="C133" s="4" t="str">
        <f>C$3</f>
        <v>2015-16</v>
      </c>
      <c r="D133" s="4" t="str">
        <f t="shared" ref="D133:L133" si="9">D$3</f>
        <v>2016-17</v>
      </c>
      <c r="E133" s="4" t="str">
        <f t="shared" si="9"/>
        <v>2017-18</v>
      </c>
      <c r="F133" s="4" t="str">
        <f t="shared" si="9"/>
        <v>2018-19</v>
      </c>
      <c r="G133" s="4" t="str">
        <f t="shared" si="9"/>
        <v>2019-20</v>
      </c>
      <c r="H133" s="4" t="str">
        <f t="shared" si="9"/>
        <v>2020-21</v>
      </c>
      <c r="I133" s="4" t="str">
        <f t="shared" si="9"/>
        <v>2021-22</v>
      </c>
      <c r="J133" s="4" t="str">
        <f t="shared" si="9"/>
        <v>2022-23</v>
      </c>
      <c r="K133" s="4" t="str">
        <f t="shared" si="9"/>
        <v>2023-24</v>
      </c>
      <c r="L133" s="4" t="str">
        <f t="shared" si="9"/>
        <v>2024-25</v>
      </c>
      <c r="AA133" s="3">
        <f>COUNTA(A133)</f>
        <v>1</v>
      </c>
      <c r="AB133" s="3">
        <f>IFERROR(_xlfn.XMATCH(1, AA$1:AA133, 0, -1),0)</f>
        <v>133</v>
      </c>
      <c r="AC133" s="3" t="str">
        <f>IF(OR(ROW()=AB133,B133=""),"",MOD(ROW()-AB133,4) + IF(AND(MOD(ROW()-AB133,4)=0,$B134&lt;&gt;""),4,0))</f>
        <v/>
      </c>
    </row>
    <row r="134" spans="1:29" ht="10.5" customHeight="1" x14ac:dyDescent="0.3">
      <c r="A134" s="3" t="s">
        <v>237</v>
      </c>
      <c r="B134" s="20" t="s">
        <v>236</v>
      </c>
      <c r="C134" s="18" t="s">
        <v>239</v>
      </c>
      <c r="D134" s="18" t="s">
        <v>239</v>
      </c>
      <c r="E134" s="18" t="s">
        <v>239</v>
      </c>
      <c r="F134" s="18" t="s">
        <v>239</v>
      </c>
      <c r="G134" s="18" t="s">
        <v>239</v>
      </c>
      <c r="H134" s="18" t="s">
        <v>239</v>
      </c>
      <c r="I134" s="18" t="s">
        <v>239</v>
      </c>
      <c r="J134" s="18" t="s">
        <v>239</v>
      </c>
      <c r="K134" s="18" t="s">
        <v>239</v>
      </c>
      <c r="L134" s="18" t="s">
        <v>239</v>
      </c>
      <c r="AA134" s="3">
        <f>COUNTA(A134)</f>
        <v>1</v>
      </c>
      <c r="AB134" s="3">
        <f>IFERROR(_xlfn.XMATCH(1, AA$1:AA134, 0, -1),0)</f>
        <v>134</v>
      </c>
      <c r="AC134" s="3" t="str">
        <f>IF(OR(ROW()=AB134,B134=""),"",MOD(ROW()-AB134,4) + IF(AND(MOD(ROW()-AB134,4)=0,$B135&lt;&gt;""),4,0))</f>
        <v/>
      </c>
    </row>
    <row r="135" spans="1:29" ht="10.5" customHeight="1" x14ac:dyDescent="0.3">
      <c r="B135" s="17" t="s">
        <v>143</v>
      </c>
      <c r="C135" s="9">
        <v>1</v>
      </c>
      <c r="D135" s="9">
        <v>6</v>
      </c>
      <c r="E135" s="9">
        <v>3</v>
      </c>
      <c r="F135" s="9">
        <v>5</v>
      </c>
      <c r="G135" s="9">
        <v>4</v>
      </c>
      <c r="H135" s="9">
        <v>3</v>
      </c>
      <c r="I135" s="9">
        <v>1</v>
      </c>
      <c r="J135" s="9">
        <v>0</v>
      </c>
      <c r="K135" s="9">
        <v>0</v>
      </c>
      <c r="L135" s="9">
        <v>0</v>
      </c>
      <c r="AA135" s="3">
        <f>COUNTA(A135)</f>
        <v>0</v>
      </c>
      <c r="AB135" s="3">
        <f>IFERROR(_xlfn.XMATCH(1, AA$1:AA135, 0, -1),0)</f>
        <v>134</v>
      </c>
      <c r="AC135" s="3">
        <f>IF(OR(ROW()=AB135,B135=""),"",MOD(ROW()-AB135,4) + IF(AND(MOD(ROW()-AB135,4)=0,$B136&lt;&gt;""),4,0))</f>
        <v>1</v>
      </c>
    </row>
    <row r="136" spans="1:29" ht="10.5" customHeight="1" x14ac:dyDescent="0.3">
      <c r="B136" s="17" t="s">
        <v>161</v>
      </c>
      <c r="C136" s="9">
        <v>58</v>
      </c>
      <c r="D136" s="9">
        <v>16</v>
      </c>
      <c r="E136" s="9">
        <v>7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AA136" s="3">
        <f>COUNTA(A136)</f>
        <v>0</v>
      </c>
      <c r="AB136" s="3">
        <f>IFERROR(_xlfn.XMATCH(1, AA$1:AA136, 0, -1),0)</f>
        <v>134</v>
      </c>
      <c r="AC136" s="3">
        <f>IF(OR(ROW()=AB136,B136=""),"",MOD(ROW()-AB136,4) + IF(AND(MOD(ROW()-AB136,4)=0,$B137&lt;&gt;""),4,0))</f>
        <v>2</v>
      </c>
    </row>
    <row r="137" spans="1:29" ht="10.5" customHeight="1" x14ac:dyDescent="0.3">
      <c r="B137" s="17" t="s">
        <v>82</v>
      </c>
      <c r="C137" s="9">
        <v>80</v>
      </c>
      <c r="D137" s="9">
        <v>81</v>
      </c>
      <c r="E137" s="9">
        <v>53</v>
      </c>
      <c r="F137" s="9">
        <v>55</v>
      </c>
      <c r="G137" s="9">
        <v>51</v>
      </c>
      <c r="H137" s="9">
        <v>40</v>
      </c>
      <c r="I137" s="9">
        <v>22</v>
      </c>
      <c r="J137" s="9">
        <v>31</v>
      </c>
      <c r="K137" s="9">
        <v>14</v>
      </c>
      <c r="L137" s="9">
        <v>17</v>
      </c>
      <c r="AA137" s="3">
        <f>COUNTA(A137)</f>
        <v>0</v>
      </c>
      <c r="AB137" s="3">
        <f>IFERROR(_xlfn.XMATCH(1, AA$1:AA137, 0, -1),0)</f>
        <v>134</v>
      </c>
      <c r="AC137" s="3">
        <f>IF(OR(ROW()=AB137,B137=""),"",MOD(ROW()-AB137,4) + IF(AND(MOD(ROW()-AB137,4)=0,$B138&lt;&gt;""),4,0))</f>
        <v>3</v>
      </c>
    </row>
    <row r="138" spans="1:29" ht="10.5" customHeight="1" x14ac:dyDescent="0.3">
      <c r="B138" s="17" t="s">
        <v>99</v>
      </c>
      <c r="C138" s="9">
        <v>3</v>
      </c>
      <c r="D138" s="9">
        <v>3</v>
      </c>
      <c r="E138" s="9">
        <v>7</v>
      </c>
      <c r="F138" s="9">
        <v>4</v>
      </c>
      <c r="G138" s="9">
        <v>1</v>
      </c>
      <c r="H138" s="9">
        <v>4</v>
      </c>
      <c r="I138" s="9">
        <v>3</v>
      </c>
      <c r="J138" s="9">
        <v>1</v>
      </c>
      <c r="K138" s="9">
        <v>0</v>
      </c>
      <c r="L138" s="9">
        <v>0</v>
      </c>
      <c r="AA138" s="3">
        <f>COUNTA(A138)</f>
        <v>0</v>
      </c>
      <c r="AB138" s="3">
        <f>IFERROR(_xlfn.XMATCH(1, AA$1:AA138, 0, -1),0)</f>
        <v>134</v>
      </c>
      <c r="AC138" s="3">
        <f>IF(OR(ROW()=AB138,B138=""),"",MOD(ROW()-AB138,4) + IF(AND(MOD(ROW()-AB138,4)=0,$B139&lt;&gt;""),4,0))</f>
        <v>4</v>
      </c>
    </row>
    <row r="139" spans="1:29" ht="10.5" customHeight="1" x14ac:dyDescent="0.3">
      <c r="B139" s="17" t="s">
        <v>127</v>
      </c>
      <c r="C139" s="9">
        <v>16</v>
      </c>
      <c r="D139" s="9">
        <v>10</v>
      </c>
      <c r="E139" s="9">
        <v>25</v>
      </c>
      <c r="F139" s="9">
        <v>18</v>
      </c>
      <c r="G139" s="9">
        <v>21</v>
      </c>
      <c r="H139" s="9">
        <v>18</v>
      </c>
      <c r="I139" s="9">
        <v>29</v>
      </c>
      <c r="J139" s="9">
        <v>25</v>
      </c>
      <c r="K139" s="9">
        <v>29</v>
      </c>
      <c r="L139" s="9">
        <v>31</v>
      </c>
      <c r="AA139" s="3">
        <f>COUNTA(A139)</f>
        <v>0</v>
      </c>
      <c r="AB139" s="3">
        <f>IFERROR(_xlfn.XMATCH(1, AA$1:AA139, 0, -1),0)</f>
        <v>134</v>
      </c>
      <c r="AC139" s="3">
        <f>IF(OR(ROW()=AB139,B139=""),"",MOD(ROW()-AB139,4) + IF(AND(MOD(ROW()-AB139,4)=0,$B140&lt;&gt;""),4,0))</f>
        <v>1</v>
      </c>
    </row>
    <row r="140" spans="1:29" ht="10.5" customHeight="1" x14ac:dyDescent="0.3">
      <c r="B140" s="17" t="s">
        <v>111</v>
      </c>
      <c r="C140" s="9">
        <v>0</v>
      </c>
      <c r="D140" s="9">
        <v>0</v>
      </c>
      <c r="E140" s="9">
        <v>0</v>
      </c>
      <c r="F140" s="9">
        <v>3</v>
      </c>
      <c r="G140" s="9">
        <v>33</v>
      </c>
      <c r="H140" s="9">
        <v>36</v>
      </c>
      <c r="I140" s="9">
        <v>47</v>
      </c>
      <c r="J140" s="9">
        <v>68</v>
      </c>
      <c r="K140" s="9">
        <v>61</v>
      </c>
      <c r="L140" s="9">
        <v>50</v>
      </c>
      <c r="AA140" s="3">
        <f>COUNTA(A140)</f>
        <v>0</v>
      </c>
      <c r="AB140" s="3">
        <f>IFERROR(_xlfn.XMATCH(1, AA$1:AA140, 0, -1),0)</f>
        <v>134</v>
      </c>
      <c r="AC140" s="3">
        <f>IF(OR(ROW()=AB140,B140=""),"",MOD(ROW()-AB140,4) + IF(AND(MOD(ROW()-AB140,4)=0,$B141&lt;&gt;""),4,0))</f>
        <v>2</v>
      </c>
    </row>
    <row r="141" spans="1:29" ht="10.5" customHeight="1" x14ac:dyDescent="0.3">
      <c r="B141" s="17" t="s">
        <v>119</v>
      </c>
      <c r="C141" s="9">
        <v>4</v>
      </c>
      <c r="D141" s="9">
        <v>7</v>
      </c>
      <c r="E141" s="9">
        <v>6</v>
      </c>
      <c r="F141" s="9">
        <v>7</v>
      </c>
      <c r="G141" s="9">
        <v>3</v>
      </c>
      <c r="H141" s="9">
        <v>8</v>
      </c>
      <c r="I141" s="9">
        <v>8</v>
      </c>
      <c r="J141" s="9">
        <v>5</v>
      </c>
      <c r="K141" s="9">
        <v>8</v>
      </c>
      <c r="L141" s="9">
        <v>7</v>
      </c>
      <c r="AA141" s="3">
        <f>COUNTA(A141)</f>
        <v>0</v>
      </c>
      <c r="AB141" s="3">
        <f>IFERROR(_xlfn.XMATCH(1, AA$1:AA141, 0, -1),0)</f>
        <v>134</v>
      </c>
      <c r="AC141" s="3">
        <f>IF(OR(ROW()=AB141,B141=""),"",MOD(ROW()-AB141,4) + IF(AND(MOD(ROW()-AB141,4)=0,$B142&lt;&gt;""),4,0))</f>
        <v>3</v>
      </c>
    </row>
    <row r="142" spans="1:29" ht="10.5" customHeight="1" x14ac:dyDescent="0.3">
      <c r="B142" s="17" t="s">
        <v>116</v>
      </c>
      <c r="C142" s="9">
        <v>7</v>
      </c>
      <c r="D142" s="9">
        <v>15</v>
      </c>
      <c r="E142" s="9">
        <v>10</v>
      </c>
      <c r="F142" s="9">
        <v>11</v>
      </c>
      <c r="G142" s="9">
        <v>13</v>
      </c>
      <c r="H142" s="9">
        <v>12</v>
      </c>
      <c r="I142" s="9">
        <v>10</v>
      </c>
      <c r="J142" s="9">
        <v>13</v>
      </c>
      <c r="K142" s="9">
        <v>16</v>
      </c>
      <c r="L142" s="9">
        <v>18</v>
      </c>
      <c r="AA142" s="3">
        <f>COUNTA(A142)</f>
        <v>0</v>
      </c>
      <c r="AB142" s="3">
        <f>IFERROR(_xlfn.XMATCH(1, AA$1:AA142, 0, -1),0)</f>
        <v>134</v>
      </c>
      <c r="AC142" s="3">
        <f>IF(OR(ROW()=AB142,B142=""),"",MOD(ROW()-AB142,4) + IF(AND(MOD(ROW()-AB142,4)=0,$B143&lt;&gt;""),4,0))</f>
        <v>4</v>
      </c>
    </row>
    <row r="143" spans="1:29" ht="10.5" customHeight="1" x14ac:dyDescent="0.3">
      <c r="B143" s="17" t="s">
        <v>85</v>
      </c>
      <c r="C143" s="9">
        <v>9</v>
      </c>
      <c r="D143" s="9">
        <v>8</v>
      </c>
      <c r="E143" s="9">
        <v>7</v>
      </c>
      <c r="F143" s="9">
        <v>7</v>
      </c>
      <c r="G143" s="9">
        <v>6</v>
      </c>
      <c r="H143" s="9">
        <v>5</v>
      </c>
      <c r="I143" s="9">
        <v>3</v>
      </c>
      <c r="J143" s="9">
        <v>4</v>
      </c>
      <c r="K143" s="9">
        <v>2</v>
      </c>
      <c r="L143" s="9">
        <v>7</v>
      </c>
      <c r="AA143" s="3">
        <f>COUNTA(A143)</f>
        <v>0</v>
      </c>
      <c r="AB143" s="3">
        <f>IFERROR(_xlfn.XMATCH(1, AA$1:AA143, 0, -1),0)</f>
        <v>134</v>
      </c>
      <c r="AC143" s="3">
        <f>IF(OR(ROW()=AB143,B143=""),"",MOD(ROW()-AB143,4) + IF(AND(MOD(ROW()-AB143,4)=0,$B144&lt;&gt;""),4,0))</f>
        <v>1</v>
      </c>
    </row>
    <row r="144" spans="1:29" ht="10.5" customHeight="1" x14ac:dyDescent="0.3">
      <c r="B144" s="17" t="s">
        <v>15</v>
      </c>
      <c r="C144" s="9">
        <v>63</v>
      </c>
      <c r="D144" s="9">
        <v>34</v>
      </c>
      <c r="E144" s="9">
        <v>49</v>
      </c>
      <c r="F144" s="9">
        <v>42</v>
      </c>
      <c r="G144" s="9">
        <v>47</v>
      </c>
      <c r="H144" s="9">
        <v>46</v>
      </c>
      <c r="I144" s="9">
        <v>67</v>
      </c>
      <c r="J144" s="9">
        <v>46</v>
      </c>
      <c r="K144" s="9">
        <v>48</v>
      </c>
      <c r="L144" s="9">
        <v>62</v>
      </c>
      <c r="AA144" s="3">
        <f>COUNTA(A144)</f>
        <v>0</v>
      </c>
      <c r="AB144" s="3">
        <f>IFERROR(_xlfn.XMATCH(1, AA$1:AA144, 0, -1),0)</f>
        <v>134</v>
      </c>
      <c r="AC144" s="3">
        <f>IF(OR(ROW()=AB144,B144=""),"",MOD(ROW()-AB144,4) + IF(AND(MOD(ROW()-AB144,4)=0,$B145&lt;&gt;""),4,0))</f>
        <v>2</v>
      </c>
    </row>
    <row r="145" spans="1:29" ht="10.5" customHeight="1" x14ac:dyDescent="0.3">
      <c r="B145" s="17" t="s">
        <v>199</v>
      </c>
      <c r="C145" s="9">
        <v>0</v>
      </c>
      <c r="D145" s="9">
        <v>0</v>
      </c>
      <c r="E145" s="9">
        <v>0</v>
      </c>
      <c r="F145" s="9">
        <v>0</v>
      </c>
      <c r="G145" s="9">
        <v>16</v>
      </c>
      <c r="H145" s="9">
        <v>28</v>
      </c>
      <c r="I145" s="9">
        <v>34</v>
      </c>
      <c r="J145" s="9">
        <v>19</v>
      </c>
      <c r="K145" s="9">
        <v>32</v>
      </c>
      <c r="L145" s="9">
        <v>24</v>
      </c>
      <c r="AA145" s="3">
        <f>COUNTA(A145)</f>
        <v>0</v>
      </c>
      <c r="AB145" s="3">
        <f>IFERROR(_xlfn.XMATCH(1, AA$1:AA145, 0, -1),0)</f>
        <v>134</v>
      </c>
      <c r="AC145" s="3">
        <f>IF(OR(ROW()=AB145,B145=""),"",MOD(ROW()-AB145,4) + IF(AND(MOD(ROW()-AB145,4)=0,$B146&lt;&gt;""),4,0))</f>
        <v>3</v>
      </c>
    </row>
    <row r="146" spans="1:29" ht="10.5" customHeight="1" x14ac:dyDescent="0.3">
      <c r="B146" s="17" t="s">
        <v>120</v>
      </c>
      <c r="C146" s="9">
        <v>51</v>
      </c>
      <c r="D146" s="9">
        <v>37</v>
      </c>
      <c r="E146" s="9">
        <v>37</v>
      </c>
      <c r="F146" s="9">
        <v>41</v>
      </c>
      <c r="G146" s="9">
        <v>37</v>
      </c>
      <c r="H146" s="9">
        <v>38</v>
      </c>
      <c r="I146" s="9">
        <v>37</v>
      </c>
      <c r="J146" s="9">
        <v>42</v>
      </c>
      <c r="K146" s="9">
        <v>44</v>
      </c>
      <c r="L146" s="9">
        <v>44</v>
      </c>
      <c r="AA146" s="3">
        <f>COUNTA(A146)</f>
        <v>0</v>
      </c>
      <c r="AB146" s="3">
        <f>IFERROR(_xlfn.XMATCH(1, AA$1:AA146, 0, -1),0)</f>
        <v>134</v>
      </c>
      <c r="AC146" s="3">
        <f>IF(OR(ROW()=AB146,B146=""),"",MOD(ROW()-AB146,4) + IF(AND(MOD(ROW()-AB146,4)=0,$B147&lt;&gt;""),4,0))</f>
        <v>4</v>
      </c>
    </row>
    <row r="147" spans="1:29" ht="10.5" customHeight="1" x14ac:dyDescent="0.3">
      <c r="B147" s="17" t="s">
        <v>159</v>
      </c>
      <c r="C147" s="9">
        <v>5</v>
      </c>
      <c r="D147" s="9">
        <v>7</v>
      </c>
      <c r="E147" s="9">
        <v>6</v>
      </c>
      <c r="F147" s="9">
        <v>11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AA147" s="3">
        <f>COUNTA(A147)</f>
        <v>0</v>
      </c>
      <c r="AB147" s="3">
        <f>IFERROR(_xlfn.XMATCH(1, AA$1:AA147, 0, -1),0)</f>
        <v>134</v>
      </c>
      <c r="AC147" s="3">
        <f>IF(OR(ROW()=AB147,B147=""),"",MOD(ROW()-AB147,4) + IF(AND(MOD(ROW()-AB147,4)=0,$B148&lt;&gt;""),4,0))</f>
        <v>1</v>
      </c>
    </row>
    <row r="148" spans="1:29" ht="10.5" customHeight="1" x14ac:dyDescent="0.3">
      <c r="B148" s="17" t="s">
        <v>207</v>
      </c>
      <c r="C148" s="9">
        <v>0</v>
      </c>
      <c r="D148" s="9">
        <v>0</v>
      </c>
      <c r="E148" s="9">
        <v>0</v>
      </c>
      <c r="F148" s="9">
        <v>0</v>
      </c>
      <c r="G148" s="9">
        <v>4</v>
      </c>
      <c r="H148" s="9">
        <v>5</v>
      </c>
      <c r="I148" s="9">
        <v>7</v>
      </c>
      <c r="J148" s="9">
        <v>3</v>
      </c>
      <c r="K148" s="9">
        <v>4</v>
      </c>
      <c r="L148" s="9">
        <v>3</v>
      </c>
      <c r="AA148" s="3">
        <f>COUNTA(A148)</f>
        <v>0</v>
      </c>
      <c r="AB148" s="3">
        <f>IFERROR(_xlfn.XMATCH(1, AA$1:AA148, 0, -1),0)</f>
        <v>134</v>
      </c>
      <c r="AC148" s="3">
        <f>IF(OR(ROW()=AB148,B148=""),"",MOD(ROW()-AB148,4) + IF(AND(MOD(ROW()-AB148,4)=0,$B149&lt;&gt;""),4,0))</f>
        <v>2</v>
      </c>
    </row>
    <row r="149" spans="1:29" ht="10.5" customHeight="1" x14ac:dyDescent="0.3">
      <c r="B149" s="17" t="s">
        <v>92</v>
      </c>
      <c r="C149" s="9">
        <v>4</v>
      </c>
      <c r="D149" s="9">
        <v>1</v>
      </c>
      <c r="E149" s="9">
        <v>1</v>
      </c>
      <c r="F149" s="9">
        <v>0</v>
      </c>
      <c r="G149" s="9">
        <v>3</v>
      </c>
      <c r="H149" s="9">
        <v>1</v>
      </c>
      <c r="I149" s="9">
        <v>1</v>
      </c>
      <c r="J149" s="9">
        <v>0</v>
      </c>
      <c r="K149" s="9">
        <v>0</v>
      </c>
      <c r="L149" s="9">
        <v>2</v>
      </c>
      <c r="AA149" s="3">
        <f>COUNTA(A149)</f>
        <v>0</v>
      </c>
      <c r="AB149" s="3">
        <f>IFERROR(_xlfn.XMATCH(1, AA$1:AA149, 0, -1),0)</f>
        <v>134</v>
      </c>
      <c r="AC149" s="3">
        <f>IF(OR(ROW()=AB149,B149=""),"",MOD(ROW()-AB149,4) + IF(AND(MOD(ROW()-AB149,4)=0,$B150&lt;&gt;""),4,0))</f>
        <v>3</v>
      </c>
    </row>
    <row r="150" spans="1:29" ht="10.5" customHeight="1" x14ac:dyDescent="0.3">
      <c r="B150" s="17" t="s">
        <v>110</v>
      </c>
      <c r="C150" s="9">
        <v>70</v>
      </c>
      <c r="D150" s="9">
        <v>111</v>
      </c>
      <c r="E150" s="9">
        <v>114</v>
      </c>
      <c r="F150" s="9">
        <v>117</v>
      </c>
      <c r="G150" s="9">
        <v>154</v>
      </c>
      <c r="H150" s="9">
        <v>148</v>
      </c>
      <c r="I150" s="9">
        <v>134</v>
      </c>
      <c r="J150" s="9">
        <v>128</v>
      </c>
      <c r="K150" s="9">
        <v>102</v>
      </c>
      <c r="L150" s="9">
        <v>123</v>
      </c>
      <c r="AA150" s="3">
        <f>COUNTA(A150)</f>
        <v>0</v>
      </c>
      <c r="AB150" s="3">
        <f>IFERROR(_xlfn.XMATCH(1, AA$1:AA150, 0, -1),0)</f>
        <v>134</v>
      </c>
      <c r="AC150" s="3">
        <f>IF(OR(ROW()=AB150,B150=""),"",MOD(ROW()-AB150,4) + IF(AND(MOD(ROW()-AB150,4)=0,$B151&lt;&gt;""),4,0))</f>
        <v>4</v>
      </c>
    </row>
    <row r="151" spans="1:29" ht="10.5" customHeight="1" x14ac:dyDescent="0.3">
      <c r="B151" s="17" t="s">
        <v>101</v>
      </c>
      <c r="C151" s="9">
        <v>22</v>
      </c>
      <c r="D151" s="9">
        <v>50</v>
      </c>
      <c r="E151" s="9">
        <v>21</v>
      </c>
      <c r="F151" s="9">
        <v>56</v>
      </c>
      <c r="G151" s="9">
        <v>62</v>
      </c>
      <c r="H151" s="9">
        <v>54</v>
      </c>
      <c r="I151" s="9">
        <v>29</v>
      </c>
      <c r="J151" s="9">
        <v>22</v>
      </c>
      <c r="K151" s="9">
        <v>14</v>
      </c>
      <c r="L151" s="9">
        <v>18</v>
      </c>
      <c r="AA151" s="3">
        <f>COUNTA(A151)</f>
        <v>0</v>
      </c>
      <c r="AB151" s="3">
        <f>IFERROR(_xlfn.XMATCH(1, AA$1:AA151, 0, -1),0)</f>
        <v>134</v>
      </c>
      <c r="AC151" s="3">
        <f>IF(OR(ROW()=AB151,B151=""),"",MOD(ROW()-AB151,4) + IF(AND(MOD(ROW()-AB151,4)=0,$B152&lt;&gt;""),4,0))</f>
        <v>1</v>
      </c>
    </row>
    <row r="152" spans="1:29" ht="10.5" customHeight="1" x14ac:dyDescent="0.3">
      <c r="B152" s="17" t="s">
        <v>212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1</v>
      </c>
      <c r="I152" s="9">
        <v>2</v>
      </c>
      <c r="J152" s="9">
        <v>9</v>
      </c>
      <c r="K152" s="9">
        <v>13</v>
      </c>
      <c r="L152" s="9">
        <v>12</v>
      </c>
      <c r="AA152" s="3">
        <f>COUNTA(A152)</f>
        <v>0</v>
      </c>
      <c r="AB152" s="3">
        <f>IFERROR(_xlfn.XMATCH(1, AA$1:AA152, 0, -1),0)</f>
        <v>134</v>
      </c>
      <c r="AC152" s="3">
        <f>IF(OR(ROW()=AB152,B152=""),"",MOD(ROW()-AB152,4) + IF(AND(MOD(ROW()-AB152,4)=0,$B153&lt;&gt;""),4,0))</f>
        <v>2</v>
      </c>
    </row>
    <row r="153" spans="1:29" ht="10.5" customHeight="1" x14ac:dyDescent="0.3">
      <c r="B153" s="17" t="s">
        <v>151</v>
      </c>
      <c r="C153" s="9">
        <v>23</v>
      </c>
      <c r="D153" s="9">
        <v>35</v>
      </c>
      <c r="E153" s="9">
        <v>40</v>
      </c>
      <c r="F153" s="9">
        <v>52</v>
      </c>
      <c r="G153" s="9">
        <v>67</v>
      </c>
      <c r="H153" s="9">
        <v>53</v>
      </c>
      <c r="I153" s="9">
        <v>55</v>
      </c>
      <c r="J153" s="9">
        <v>50</v>
      </c>
      <c r="K153" s="9">
        <v>33</v>
      </c>
      <c r="L153" s="9">
        <v>35</v>
      </c>
      <c r="AA153" s="3">
        <f>COUNTA(A153)</f>
        <v>0</v>
      </c>
      <c r="AB153" s="3">
        <f>IFERROR(_xlfn.XMATCH(1, AA$1:AA153, 0, -1),0)</f>
        <v>134</v>
      </c>
      <c r="AC153" s="3">
        <f>IF(OR(ROW()=AB153,B153=""),"",MOD(ROW()-AB153,4) + IF(AND(MOD(ROW()-AB153,4)=0,$B154&lt;&gt;""),4,0))</f>
        <v>3</v>
      </c>
    </row>
    <row r="154" spans="1:29" ht="10.5" customHeight="1" x14ac:dyDescent="0.3">
      <c r="A154" s="3" t="s">
        <v>237</v>
      </c>
      <c r="B154" s="13" t="s">
        <v>32</v>
      </c>
      <c r="C154" s="7">
        <f t="shared" ref="C154" si="10">SUM(C155:C162)</f>
        <v>392</v>
      </c>
      <c r="D154" s="7">
        <f>SUM(D155:D162)</f>
        <v>427</v>
      </c>
      <c r="E154" s="7">
        <f t="shared" ref="E154:K154" si="11">SUM(E155:E162)</f>
        <v>419</v>
      </c>
      <c r="F154" s="7">
        <f t="shared" si="11"/>
        <v>458</v>
      </c>
      <c r="G154" s="7">
        <f t="shared" si="11"/>
        <v>498</v>
      </c>
      <c r="H154" s="7">
        <f t="shared" si="11"/>
        <v>459</v>
      </c>
      <c r="I154" s="7">
        <f t="shared" si="11"/>
        <v>399</v>
      </c>
      <c r="J154" s="7">
        <f t="shared" si="11"/>
        <v>432</v>
      </c>
      <c r="K154" s="7">
        <f t="shared" si="11"/>
        <v>394</v>
      </c>
      <c r="L154" s="7">
        <f t="shared" ref="L154" si="12">SUM(L155:L162)</f>
        <v>328</v>
      </c>
      <c r="AA154" s="3">
        <f>COUNTA(A154)</f>
        <v>1</v>
      </c>
      <c r="AB154" s="3">
        <f>IFERROR(_xlfn.XMATCH(1, AA$1:AA154, 0, -1),0)</f>
        <v>154</v>
      </c>
      <c r="AC154" s="3" t="str">
        <f>IF(OR(ROW()=AB154,B154=""),"",MOD(ROW()-AB154,4) + IF(AND(MOD(ROW()-AB154,4)=0,$B155&lt;&gt;""),4,0))</f>
        <v/>
      </c>
    </row>
    <row r="155" spans="1:29" ht="10.5" customHeight="1" x14ac:dyDescent="0.3">
      <c r="B155" s="14" t="s">
        <v>114</v>
      </c>
      <c r="C155" s="9">
        <v>92</v>
      </c>
      <c r="D155" s="9">
        <v>102</v>
      </c>
      <c r="E155" s="9">
        <v>99</v>
      </c>
      <c r="F155" s="9">
        <v>130</v>
      </c>
      <c r="G155" s="9">
        <v>112</v>
      </c>
      <c r="H155" s="9">
        <v>113</v>
      </c>
      <c r="I155" s="9">
        <v>92</v>
      </c>
      <c r="J155" s="9">
        <v>99</v>
      </c>
      <c r="K155" s="9">
        <v>88</v>
      </c>
      <c r="L155" s="9">
        <v>67</v>
      </c>
      <c r="AA155" s="3">
        <f>COUNTA(A155)</f>
        <v>0</v>
      </c>
      <c r="AB155" s="3">
        <f>IFERROR(_xlfn.XMATCH(1, AA$1:AA155, 0, -1),0)</f>
        <v>154</v>
      </c>
      <c r="AC155" s="3">
        <f>IF(OR(ROW()=AB155,B155=""),"",MOD(ROW()-AB155,4) + IF(AND(MOD(ROW()-AB155,4)=0,$B156&lt;&gt;""),4,0))</f>
        <v>1</v>
      </c>
    </row>
    <row r="156" spans="1:29" ht="10.5" customHeight="1" x14ac:dyDescent="0.3">
      <c r="B156" s="14" t="s">
        <v>105</v>
      </c>
      <c r="C156" s="9">
        <v>44</v>
      </c>
      <c r="D156" s="9">
        <v>44</v>
      </c>
      <c r="E156" s="9">
        <v>44</v>
      </c>
      <c r="F156" s="9">
        <v>41</v>
      </c>
      <c r="G156" s="9">
        <v>51</v>
      </c>
      <c r="H156" s="9">
        <v>48</v>
      </c>
      <c r="I156" s="9">
        <v>40</v>
      </c>
      <c r="J156" s="9">
        <v>40</v>
      </c>
      <c r="K156" s="9">
        <v>41</v>
      </c>
      <c r="L156" s="9">
        <v>35</v>
      </c>
      <c r="AA156" s="3">
        <f>COUNTA(A156)</f>
        <v>0</v>
      </c>
      <c r="AB156" s="3">
        <f>IFERROR(_xlfn.XMATCH(1, AA$1:AA156, 0, -1),0)</f>
        <v>154</v>
      </c>
      <c r="AC156" s="3">
        <f>IF(OR(ROW()=AB156,B156=""),"",MOD(ROW()-AB156,4) + IF(AND(MOD(ROW()-AB156,4)=0,$B157&lt;&gt;""),4,0))</f>
        <v>2</v>
      </c>
    </row>
    <row r="157" spans="1:29" ht="10.5" customHeight="1" x14ac:dyDescent="0.3">
      <c r="B157" s="14" t="s">
        <v>122</v>
      </c>
      <c r="C157" s="9">
        <v>50</v>
      </c>
      <c r="D157" s="9">
        <v>46</v>
      </c>
      <c r="E157" s="9">
        <v>53</v>
      </c>
      <c r="F157" s="9">
        <v>57</v>
      </c>
      <c r="G157" s="9">
        <v>54</v>
      </c>
      <c r="H157" s="9">
        <v>46</v>
      </c>
      <c r="I157" s="9">
        <v>41</v>
      </c>
      <c r="J157" s="9">
        <v>45</v>
      </c>
      <c r="K157" s="9">
        <v>48</v>
      </c>
      <c r="L157" s="9">
        <v>37</v>
      </c>
      <c r="AA157" s="3">
        <f>COUNTA(A157)</f>
        <v>0</v>
      </c>
      <c r="AB157" s="3">
        <f>IFERROR(_xlfn.XMATCH(1, AA$1:AA157, 0, -1),0)</f>
        <v>154</v>
      </c>
      <c r="AC157" s="3">
        <f>IF(OR(ROW()=AB157,B157=""),"",MOD(ROW()-AB157,4) + IF(AND(MOD(ROW()-AB157,4)=0,$B158&lt;&gt;""),4,0))</f>
        <v>3</v>
      </c>
    </row>
    <row r="158" spans="1:29" ht="10.5" customHeight="1" x14ac:dyDescent="0.3">
      <c r="B158" s="14" t="s">
        <v>160</v>
      </c>
      <c r="C158" s="9">
        <v>0</v>
      </c>
      <c r="D158" s="9">
        <v>2</v>
      </c>
      <c r="E158" s="9">
        <v>6</v>
      </c>
      <c r="F158" s="9">
        <v>26</v>
      </c>
      <c r="G158" s="9">
        <v>46</v>
      </c>
      <c r="H158" s="9">
        <v>45</v>
      </c>
      <c r="I158" s="9">
        <v>68</v>
      </c>
      <c r="J158" s="9">
        <v>60</v>
      </c>
      <c r="K158" s="9">
        <v>43</v>
      </c>
      <c r="L158" s="9">
        <v>39</v>
      </c>
      <c r="AA158" s="3">
        <f>COUNTA(A158)</f>
        <v>0</v>
      </c>
      <c r="AB158" s="3">
        <f>IFERROR(_xlfn.XMATCH(1, AA$1:AA158, 0, -1),0)</f>
        <v>154</v>
      </c>
      <c r="AC158" s="3">
        <f>IF(OR(ROW()=AB158,B158=""),"",MOD(ROW()-AB158,4) + IF(AND(MOD(ROW()-AB158,4)=0,$B159&lt;&gt;""),4,0))</f>
        <v>4</v>
      </c>
    </row>
    <row r="159" spans="1:29" ht="10.5" customHeight="1" x14ac:dyDescent="0.3">
      <c r="B159" s="14" t="s">
        <v>90</v>
      </c>
      <c r="C159" s="9">
        <v>77</v>
      </c>
      <c r="D159" s="9">
        <v>78</v>
      </c>
      <c r="E159" s="9">
        <v>55</v>
      </c>
      <c r="F159" s="9">
        <v>54</v>
      </c>
      <c r="G159" s="9">
        <v>66</v>
      </c>
      <c r="H159" s="9">
        <v>36</v>
      </c>
      <c r="I159" s="9">
        <v>35</v>
      </c>
      <c r="J159" s="9">
        <v>37</v>
      </c>
      <c r="K159" s="9">
        <v>30</v>
      </c>
      <c r="L159" s="9">
        <v>26</v>
      </c>
      <c r="AA159" s="3">
        <f>COUNTA(A159)</f>
        <v>0</v>
      </c>
      <c r="AB159" s="3">
        <f>IFERROR(_xlfn.XMATCH(1, AA$1:AA159, 0, -1),0)</f>
        <v>154</v>
      </c>
      <c r="AC159" s="3">
        <f>IF(OR(ROW()=AB159,B159=""),"",MOD(ROW()-AB159,4) + IF(AND(MOD(ROW()-AB159,4)=0,$B160&lt;&gt;""),4,0))</f>
        <v>1</v>
      </c>
    </row>
    <row r="160" spans="1:29" ht="10.5" customHeight="1" x14ac:dyDescent="0.3">
      <c r="B160" s="14" t="s">
        <v>166</v>
      </c>
      <c r="C160" s="9">
        <v>0</v>
      </c>
      <c r="D160" s="9">
        <v>0</v>
      </c>
      <c r="E160" s="9">
        <v>1</v>
      </c>
      <c r="F160" s="9">
        <v>2</v>
      </c>
      <c r="G160" s="9">
        <v>9</v>
      </c>
      <c r="H160" s="9">
        <v>15</v>
      </c>
      <c r="I160" s="9">
        <v>4</v>
      </c>
      <c r="J160" s="9">
        <v>17</v>
      </c>
      <c r="K160" s="9">
        <v>4</v>
      </c>
      <c r="L160" s="9">
        <v>14</v>
      </c>
      <c r="AA160" s="3">
        <f>COUNTA(A160)</f>
        <v>0</v>
      </c>
      <c r="AB160" s="3">
        <f>IFERROR(_xlfn.XMATCH(1, AA$1:AA160, 0, -1),0)</f>
        <v>154</v>
      </c>
      <c r="AC160" s="3">
        <f>IF(OR(ROW()=AB160,B160=""),"",MOD(ROW()-AB160,4) + IF(AND(MOD(ROW()-AB160,4)=0,$B161&lt;&gt;""),4,0))</f>
        <v>2</v>
      </c>
    </row>
    <row r="161" spans="1:29" ht="10.5" customHeight="1" x14ac:dyDescent="0.3">
      <c r="B161" s="14" t="s">
        <v>146</v>
      </c>
      <c r="C161" s="9">
        <v>38</v>
      </c>
      <c r="D161" s="9">
        <v>36</v>
      </c>
      <c r="E161" s="9">
        <v>59</v>
      </c>
      <c r="F161" s="9">
        <v>46</v>
      </c>
      <c r="G161" s="9">
        <v>40</v>
      </c>
      <c r="H161" s="9">
        <v>52</v>
      </c>
      <c r="I161" s="9">
        <v>30</v>
      </c>
      <c r="J161" s="9">
        <v>33</v>
      </c>
      <c r="K161" s="9">
        <v>45</v>
      </c>
      <c r="L161" s="9">
        <v>27</v>
      </c>
      <c r="AA161" s="3">
        <f>COUNTA(A161)</f>
        <v>0</v>
      </c>
      <c r="AB161" s="3">
        <f>IFERROR(_xlfn.XMATCH(1, AA$1:AA161, 0, -1),0)</f>
        <v>154</v>
      </c>
      <c r="AC161" s="3">
        <f>IF(OR(ROW()=AB161,B161=""),"",MOD(ROW()-AB161,4) + IF(AND(MOD(ROW()-AB161,4)=0,$B162&lt;&gt;""),4,0))</f>
        <v>3</v>
      </c>
    </row>
    <row r="162" spans="1:29" ht="10.5" customHeight="1" x14ac:dyDescent="0.3">
      <c r="B162" s="14" t="s">
        <v>70</v>
      </c>
      <c r="C162" s="9">
        <v>91</v>
      </c>
      <c r="D162" s="9">
        <v>119</v>
      </c>
      <c r="E162" s="9">
        <v>102</v>
      </c>
      <c r="F162" s="9">
        <v>102</v>
      </c>
      <c r="G162" s="9">
        <v>120</v>
      </c>
      <c r="H162" s="9">
        <v>104</v>
      </c>
      <c r="I162" s="9">
        <v>89</v>
      </c>
      <c r="J162" s="9">
        <v>101</v>
      </c>
      <c r="K162" s="9">
        <v>95</v>
      </c>
      <c r="L162" s="9">
        <v>83</v>
      </c>
      <c r="AA162" s="3">
        <f>COUNTA(A162)</f>
        <v>0</v>
      </c>
      <c r="AB162" s="3">
        <f>IFERROR(_xlfn.XMATCH(1, AA$1:AA162, 0, -1),0)</f>
        <v>154</v>
      </c>
      <c r="AC162" s="3">
        <f>IF(OR(ROW()=AB162,B162=""),"",MOD(ROW()-AB162,4) + IF(AND(MOD(ROW()-AB162,4)=0,$B163&lt;&gt;""),4,0))</f>
        <v>4</v>
      </c>
    </row>
    <row r="163" spans="1:29" ht="10.5" customHeight="1" x14ac:dyDescent="0.3">
      <c r="A163" s="3" t="s">
        <v>237</v>
      </c>
      <c r="B163" s="13" t="s">
        <v>33</v>
      </c>
      <c r="C163" s="7">
        <f t="shared" ref="C163" si="13">+C164+C165</f>
        <v>210</v>
      </c>
      <c r="D163" s="7">
        <f>+D164+D165</f>
        <v>223</v>
      </c>
      <c r="E163" s="7">
        <f t="shared" ref="E163:K163" si="14">+E164+E165</f>
        <v>224</v>
      </c>
      <c r="F163" s="7">
        <f t="shared" si="14"/>
        <v>224</v>
      </c>
      <c r="G163" s="7">
        <f t="shared" si="14"/>
        <v>214</v>
      </c>
      <c r="H163" s="7">
        <f t="shared" si="14"/>
        <v>215</v>
      </c>
      <c r="I163" s="7">
        <f t="shared" si="14"/>
        <v>240</v>
      </c>
      <c r="J163" s="7">
        <f t="shared" si="14"/>
        <v>230</v>
      </c>
      <c r="K163" s="7">
        <f t="shared" si="14"/>
        <v>232</v>
      </c>
      <c r="L163" s="7">
        <f t="shared" ref="L163" si="15">+L164+L165</f>
        <v>217</v>
      </c>
      <c r="AA163" s="3">
        <f>COUNTA(A163)</f>
        <v>1</v>
      </c>
      <c r="AB163" s="3">
        <f>IFERROR(_xlfn.XMATCH(1, AA$1:AA163, 0, -1),0)</f>
        <v>163</v>
      </c>
      <c r="AC163" s="3" t="str">
        <f>IF(OR(ROW()=AB163,B163=""),"",MOD(ROW()-AB163,4) + IF(AND(MOD(ROW()-AB163,4)=0,$B164&lt;&gt;""),4,0))</f>
        <v/>
      </c>
    </row>
    <row r="164" spans="1:29" ht="10.5" customHeight="1" x14ac:dyDescent="0.3">
      <c r="B164" s="14" t="s">
        <v>7</v>
      </c>
      <c r="C164" s="9">
        <v>130</v>
      </c>
      <c r="D164" s="9">
        <v>135</v>
      </c>
      <c r="E164" s="9">
        <v>145</v>
      </c>
      <c r="F164" s="9">
        <v>136</v>
      </c>
      <c r="G164" s="9">
        <v>136</v>
      </c>
      <c r="H164" s="9">
        <v>146</v>
      </c>
      <c r="I164" s="9">
        <v>150</v>
      </c>
      <c r="J164" s="9">
        <v>155</v>
      </c>
      <c r="K164" s="9">
        <v>157</v>
      </c>
      <c r="L164" s="9">
        <v>156</v>
      </c>
      <c r="AA164" s="3">
        <f>COUNTA(A164)</f>
        <v>0</v>
      </c>
      <c r="AB164" s="3">
        <f>IFERROR(_xlfn.XMATCH(1, AA$1:AA164, 0, -1),0)</f>
        <v>163</v>
      </c>
      <c r="AC164" s="3">
        <f>IF(OR(ROW()=AB164,B164=""),"",MOD(ROW()-AB164,4) + IF(AND(MOD(ROW()-AB164,4)=0,$B165&lt;&gt;""),4,0))</f>
        <v>1</v>
      </c>
    </row>
    <row r="165" spans="1:29" ht="10.5" customHeight="1" x14ac:dyDescent="0.3">
      <c r="B165" s="14" t="s">
        <v>67</v>
      </c>
      <c r="C165" s="9">
        <v>80</v>
      </c>
      <c r="D165" s="9">
        <v>88</v>
      </c>
      <c r="E165" s="9">
        <v>79</v>
      </c>
      <c r="F165" s="9">
        <v>88</v>
      </c>
      <c r="G165" s="9">
        <v>78</v>
      </c>
      <c r="H165" s="9">
        <v>69</v>
      </c>
      <c r="I165" s="9">
        <v>90</v>
      </c>
      <c r="J165" s="9">
        <v>75</v>
      </c>
      <c r="K165" s="9">
        <v>75</v>
      </c>
      <c r="L165" s="9">
        <v>61</v>
      </c>
      <c r="AA165" s="3">
        <f>COUNTA(A165)</f>
        <v>0</v>
      </c>
      <c r="AB165" s="3">
        <f>IFERROR(_xlfn.XMATCH(1, AA$1:AA165, 0, -1),0)</f>
        <v>163</v>
      </c>
      <c r="AC165" s="3">
        <f>IF(OR(ROW()=AB165,B165=""),"",MOD(ROW()-AB165,4) + IF(AND(MOD(ROW()-AB165,4)=0,$B166&lt;&gt;""),4,0))</f>
        <v>2</v>
      </c>
    </row>
    <row r="166" spans="1:29" ht="10.5" customHeight="1" x14ac:dyDescent="0.3">
      <c r="A166" s="3" t="s">
        <v>237</v>
      </c>
      <c r="B166" s="5" t="s">
        <v>0</v>
      </c>
      <c r="C166" s="6">
        <f t="shared" ref="C166:L166" si="16">+C167+C168+C169+C211+C213+C223+C224+C225+C226+C237+C238+C239+C240+C241+C242+C295+C296+C297+C299</f>
        <v>1270</v>
      </c>
      <c r="D166" s="6">
        <f t="shared" si="16"/>
        <v>1251</v>
      </c>
      <c r="E166" s="6">
        <f t="shared" si="16"/>
        <v>1294</v>
      </c>
      <c r="F166" s="6">
        <f t="shared" si="16"/>
        <v>1325</v>
      </c>
      <c r="G166" s="6">
        <f t="shared" si="16"/>
        <v>1399</v>
      </c>
      <c r="H166" s="6">
        <f t="shared" si="16"/>
        <v>1495</v>
      </c>
      <c r="I166" s="6">
        <f t="shared" si="16"/>
        <v>1570</v>
      </c>
      <c r="J166" s="6">
        <f t="shared" si="16"/>
        <v>1745</v>
      </c>
      <c r="K166" s="6">
        <f t="shared" si="16"/>
        <v>1673</v>
      </c>
      <c r="L166" s="6">
        <f t="shared" si="16"/>
        <v>1646</v>
      </c>
      <c r="AA166" s="3">
        <f>COUNTA(A166)</f>
        <v>1</v>
      </c>
      <c r="AB166" s="3">
        <f>IFERROR(_xlfn.XMATCH(1, AA$1:AA166, 0, -1),0)</f>
        <v>166</v>
      </c>
      <c r="AC166" s="3" t="str">
        <f>IF(OR(ROW()=AB166,B166=""),"",MOD(ROW()-AB166,4) + IF(AND(MOD(ROW()-AB166,4)=0,$B167&lt;&gt;""),4,0))</f>
        <v/>
      </c>
    </row>
    <row r="167" spans="1:29" ht="10.5" customHeight="1" x14ac:dyDescent="0.3">
      <c r="A167" s="3" t="s">
        <v>237</v>
      </c>
      <c r="B167" s="13" t="s">
        <v>43</v>
      </c>
      <c r="C167" s="7">
        <v>5</v>
      </c>
      <c r="D167" s="7">
        <v>6</v>
      </c>
      <c r="E167" s="7">
        <v>2</v>
      </c>
      <c r="F167" s="7">
        <v>8</v>
      </c>
      <c r="G167" s="7">
        <v>6</v>
      </c>
      <c r="H167" s="7">
        <v>1</v>
      </c>
      <c r="I167" s="7">
        <v>4</v>
      </c>
      <c r="J167" s="7">
        <v>5</v>
      </c>
      <c r="K167" s="7">
        <v>3</v>
      </c>
      <c r="L167" s="7">
        <v>6</v>
      </c>
      <c r="AA167" s="3">
        <f>COUNTA(A167)</f>
        <v>1</v>
      </c>
      <c r="AB167" s="3">
        <f>IFERROR(_xlfn.XMATCH(1, AA$1:AA167, 0, -1),0)</f>
        <v>167</v>
      </c>
      <c r="AC167" s="3" t="str">
        <f>IF(OR(ROW()=AB167,B167=""),"",MOD(ROW()-AB167,4) + IF(AND(MOD(ROW()-AB167,4)=0,$B168&lt;&gt;""),4,0))</f>
        <v/>
      </c>
    </row>
    <row r="168" spans="1:29" ht="10.5" customHeight="1" x14ac:dyDescent="0.3">
      <c r="A168" s="3" t="s">
        <v>237</v>
      </c>
      <c r="B168" s="13" t="s">
        <v>37</v>
      </c>
      <c r="C168" s="7">
        <v>27</v>
      </c>
      <c r="D168" s="7">
        <v>26</v>
      </c>
      <c r="E168" s="7">
        <v>35</v>
      </c>
      <c r="F168" s="7">
        <v>23</v>
      </c>
      <c r="G168" s="7">
        <v>38</v>
      </c>
      <c r="H168" s="7">
        <v>50</v>
      </c>
      <c r="I168" s="7">
        <v>36</v>
      </c>
      <c r="J168" s="7">
        <v>28</v>
      </c>
      <c r="K168" s="7">
        <v>43</v>
      </c>
      <c r="L168" s="7">
        <v>40</v>
      </c>
      <c r="AA168" s="3">
        <f>COUNTA(A168)</f>
        <v>1</v>
      </c>
      <c r="AB168" s="3">
        <f>IFERROR(_xlfn.XMATCH(1, AA$1:AA168, 0, -1),0)</f>
        <v>168</v>
      </c>
      <c r="AC168" s="3" t="str">
        <f>IF(OR(ROW()=AB168,B168=""),"",MOD(ROW()-AB168,4) + IF(AND(MOD(ROW()-AB168,4)=0,$B169&lt;&gt;""),4,0))</f>
        <v/>
      </c>
    </row>
    <row r="169" spans="1:29" ht="10.5" customHeight="1" x14ac:dyDescent="0.3">
      <c r="A169" s="3" t="s">
        <v>237</v>
      </c>
      <c r="B169" s="13" t="s">
        <v>36</v>
      </c>
      <c r="C169" s="7">
        <f t="shared" ref="C169:L169" si="17">SUM(C170:C208)+SUM(C209:C210)</f>
        <v>304</v>
      </c>
      <c r="D169" s="7">
        <f t="shared" si="17"/>
        <v>309</v>
      </c>
      <c r="E169" s="7">
        <f t="shared" si="17"/>
        <v>275</v>
      </c>
      <c r="F169" s="7">
        <f t="shared" si="17"/>
        <v>323</v>
      </c>
      <c r="G169" s="7">
        <f t="shared" si="17"/>
        <v>304</v>
      </c>
      <c r="H169" s="7">
        <f t="shared" si="17"/>
        <v>316</v>
      </c>
      <c r="I169" s="7">
        <f t="shared" si="17"/>
        <v>362</v>
      </c>
      <c r="J169" s="7">
        <f t="shared" si="17"/>
        <v>354</v>
      </c>
      <c r="K169" s="7">
        <f t="shared" si="17"/>
        <v>319</v>
      </c>
      <c r="L169" s="7">
        <f t="shared" si="17"/>
        <v>349</v>
      </c>
      <c r="AA169" s="3">
        <f>COUNTA(A169)</f>
        <v>1</v>
      </c>
      <c r="AB169" s="3">
        <f>IFERROR(_xlfn.XMATCH(1, AA$1:AA169, 0, -1),0)</f>
        <v>169</v>
      </c>
      <c r="AC169" s="3" t="str">
        <f>IF(OR(ROW()=AB169,B169=""),"",MOD(ROW()-AB169,4) + IF(AND(MOD(ROW()-AB169,4)=0,$B170&lt;&gt;""),4,0))</f>
        <v/>
      </c>
    </row>
    <row r="170" spans="1:29" ht="10.5" customHeight="1" x14ac:dyDescent="0.3">
      <c r="B170" s="17" t="s">
        <v>126</v>
      </c>
      <c r="C170" s="9">
        <v>2</v>
      </c>
      <c r="D170" s="9">
        <v>1</v>
      </c>
      <c r="E170" s="9">
        <v>2</v>
      </c>
      <c r="F170" s="9">
        <v>0</v>
      </c>
      <c r="G170" s="9">
        <v>2</v>
      </c>
      <c r="H170" s="9">
        <v>3</v>
      </c>
      <c r="I170" s="9">
        <v>2</v>
      </c>
      <c r="J170" s="9">
        <v>0</v>
      </c>
      <c r="K170" s="9">
        <v>0</v>
      </c>
      <c r="L170" s="9">
        <v>0</v>
      </c>
      <c r="AA170" s="3">
        <f>COUNTA(A170)</f>
        <v>0</v>
      </c>
      <c r="AB170" s="3">
        <f>IFERROR(_xlfn.XMATCH(1, AA$1:AA170, 0, -1),0)</f>
        <v>169</v>
      </c>
      <c r="AC170" s="3">
        <f>IF(OR(ROW()=AB170,B170=""),"",MOD(ROW()-AB170,4) + IF(AND(MOD(ROW()-AB170,4)=0,$B171&lt;&gt;""),4,0))</f>
        <v>1</v>
      </c>
    </row>
    <row r="171" spans="1:29" ht="10.5" customHeight="1" x14ac:dyDescent="0.3">
      <c r="B171" s="17" t="s">
        <v>84</v>
      </c>
      <c r="C171" s="9">
        <v>4</v>
      </c>
      <c r="D171" s="9">
        <v>3</v>
      </c>
      <c r="E171" s="9">
        <v>6</v>
      </c>
      <c r="F171" s="9">
        <v>2</v>
      </c>
      <c r="G171" s="9">
        <v>5</v>
      </c>
      <c r="H171" s="9">
        <v>1</v>
      </c>
      <c r="I171" s="9">
        <v>2</v>
      </c>
      <c r="J171" s="9">
        <v>2</v>
      </c>
      <c r="K171" s="9">
        <v>3</v>
      </c>
      <c r="L171" s="9">
        <v>2</v>
      </c>
      <c r="AA171" s="3">
        <f>COUNTA(A171)</f>
        <v>0</v>
      </c>
      <c r="AB171" s="3">
        <f>IFERROR(_xlfn.XMATCH(1, AA$1:AA171, 0, -1),0)</f>
        <v>169</v>
      </c>
      <c r="AC171" s="3">
        <f>IF(OR(ROW()=AB171,B171=""),"",MOD(ROW()-AB171,4) + IF(AND(MOD(ROW()-AB171,4)=0,$B172&lt;&gt;""),4,0))</f>
        <v>2</v>
      </c>
    </row>
    <row r="172" spans="1:29" ht="10.5" customHeight="1" x14ac:dyDescent="0.3">
      <c r="B172" s="17" t="s">
        <v>9</v>
      </c>
      <c r="C172" s="9">
        <v>24</v>
      </c>
      <c r="D172" s="9">
        <v>18</v>
      </c>
      <c r="E172" s="9">
        <v>16</v>
      </c>
      <c r="F172" s="9">
        <v>22</v>
      </c>
      <c r="G172" s="9">
        <v>16</v>
      </c>
      <c r="H172" s="9">
        <v>18</v>
      </c>
      <c r="I172" s="9">
        <v>12</v>
      </c>
      <c r="J172" s="9">
        <v>20</v>
      </c>
      <c r="K172" s="9">
        <v>14</v>
      </c>
      <c r="L172" s="9">
        <v>13</v>
      </c>
      <c r="AA172" s="3">
        <f>COUNTA(A172)</f>
        <v>0</v>
      </c>
      <c r="AB172" s="3">
        <f>IFERROR(_xlfn.XMATCH(1, AA$1:AA172, 0, -1),0)</f>
        <v>169</v>
      </c>
      <c r="AC172" s="3">
        <f>IF(OR(ROW()=AB172,B172=""),"",MOD(ROW()-AB172,4) + IF(AND(MOD(ROW()-AB172,4)=0,$B173&lt;&gt;""),4,0))</f>
        <v>3</v>
      </c>
    </row>
    <row r="173" spans="1:29" ht="10.5" customHeight="1" x14ac:dyDescent="0.3">
      <c r="B173" s="17" t="s">
        <v>152</v>
      </c>
      <c r="C173" s="9">
        <v>0</v>
      </c>
      <c r="D173" s="9">
        <v>1</v>
      </c>
      <c r="E173" s="9">
        <v>7</v>
      </c>
      <c r="F173" s="9">
        <v>4</v>
      </c>
      <c r="G173" s="9">
        <v>2</v>
      </c>
      <c r="H173" s="9">
        <v>1</v>
      </c>
      <c r="I173" s="9">
        <v>3</v>
      </c>
      <c r="J173" s="9">
        <v>2</v>
      </c>
      <c r="K173" s="9">
        <v>0</v>
      </c>
      <c r="L173" s="9">
        <v>0</v>
      </c>
      <c r="AA173" s="3">
        <f>COUNTA(A173)</f>
        <v>0</v>
      </c>
      <c r="AB173" s="3">
        <f>IFERROR(_xlfn.XMATCH(1, AA$1:AA173, 0, -1),0)</f>
        <v>169</v>
      </c>
      <c r="AC173" s="3">
        <f>IF(OR(ROW()=AB173,B173=""),"",MOD(ROW()-AB173,4) + IF(AND(MOD(ROW()-AB173,4)=0,$B174&lt;&gt;""),4,0))</f>
        <v>4</v>
      </c>
    </row>
    <row r="174" spans="1:29" ht="10.5" customHeight="1" x14ac:dyDescent="0.3">
      <c r="B174" s="17" t="s">
        <v>69</v>
      </c>
      <c r="C174" s="9">
        <v>5</v>
      </c>
      <c r="D174" s="9">
        <v>3</v>
      </c>
      <c r="E174" s="9">
        <v>2</v>
      </c>
      <c r="F174" s="9">
        <v>1</v>
      </c>
      <c r="G174" s="9">
        <v>1</v>
      </c>
      <c r="H174" s="9">
        <v>3</v>
      </c>
      <c r="I174" s="9">
        <v>0</v>
      </c>
      <c r="J174" s="9">
        <v>1</v>
      </c>
      <c r="K174" s="9">
        <v>1</v>
      </c>
      <c r="L174" s="9">
        <v>0</v>
      </c>
      <c r="AA174" s="3">
        <f>COUNTA(A174)</f>
        <v>0</v>
      </c>
      <c r="AB174" s="3">
        <f>IFERROR(_xlfn.XMATCH(1, AA$1:AA174, 0, -1),0)</f>
        <v>169</v>
      </c>
      <c r="AC174" s="3">
        <f>IF(OR(ROW()=AB174,B174=""),"",MOD(ROW()-AB174,4) + IF(AND(MOD(ROW()-AB174,4)=0,$B175&lt;&gt;""),4,0))</f>
        <v>1</v>
      </c>
    </row>
    <row r="175" spans="1:29" ht="10.5" customHeight="1" x14ac:dyDescent="0.3">
      <c r="K175" s="11"/>
      <c r="L175" s="11" t="s">
        <v>192</v>
      </c>
      <c r="AA175" s="3">
        <f>COUNTA(A175)</f>
        <v>0</v>
      </c>
      <c r="AB175" s="3">
        <f>IFERROR(_xlfn.XMATCH(1, AA$1:AA175, 0, -1),0)</f>
        <v>169</v>
      </c>
      <c r="AC175" s="3" t="str">
        <f>IF(OR(ROW()=AB175,B175=""),"",MOD(ROW()-AB175,4) + IF(AND(MOD(ROW()-AB175,4)=0,$B176&lt;&gt;""),4,0))</f>
        <v/>
      </c>
    </row>
    <row r="176" spans="1:29" ht="14" customHeight="1" x14ac:dyDescent="0.3">
      <c r="B176" s="1" t="s">
        <v>198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AA176" s="3">
        <f>COUNTA(A176)</f>
        <v>0</v>
      </c>
      <c r="AB176" s="3">
        <f>IFERROR(_xlfn.XMATCH(1, AA$1:AA176, 0, -1),0)</f>
        <v>169</v>
      </c>
      <c r="AC176" s="3">
        <f>IF(OR(ROW()=AB176,B176=""),"",MOD(ROW()-AB176,4) + IF(AND(MOD(ROW()-AB176,4)=0,$B177&lt;&gt;""),4,0))</f>
        <v>3</v>
      </c>
    </row>
    <row r="177" spans="1:29" ht="10.5" customHeight="1" x14ac:dyDescent="0.3">
      <c r="C177" s="2"/>
      <c r="D177" s="2"/>
      <c r="E177" s="2"/>
      <c r="F177" s="2"/>
      <c r="G177" s="2"/>
      <c r="H177" s="2"/>
      <c r="I177" s="2"/>
      <c r="J177" s="2"/>
      <c r="K177" s="2"/>
      <c r="L177" s="2"/>
      <c r="AA177" s="3">
        <f>COUNTA(A177)</f>
        <v>0</v>
      </c>
      <c r="AB177" s="3">
        <f>IFERROR(_xlfn.XMATCH(1, AA$1:AA177, 0, -1),0)</f>
        <v>169</v>
      </c>
      <c r="AC177" s="3" t="str">
        <f>IF(OR(ROW()=AB177,B177=""),"",MOD(ROW()-AB177,4) + IF(AND(MOD(ROW()-AB177,4)=0,$B178&lt;&gt;""),4,0))</f>
        <v/>
      </c>
    </row>
    <row r="178" spans="1:29" ht="10.5" customHeight="1" x14ac:dyDescent="0.3">
      <c r="A178" s="3" t="s">
        <v>237</v>
      </c>
      <c r="B178" s="4" t="s">
        <v>238</v>
      </c>
      <c r="C178" s="4" t="str">
        <f>C$3</f>
        <v>2015-16</v>
      </c>
      <c r="D178" s="4" t="str">
        <f t="shared" ref="D178:L178" si="18">D$3</f>
        <v>2016-17</v>
      </c>
      <c r="E178" s="4" t="str">
        <f t="shared" si="18"/>
        <v>2017-18</v>
      </c>
      <c r="F178" s="4" t="str">
        <f t="shared" si="18"/>
        <v>2018-19</v>
      </c>
      <c r="G178" s="4" t="str">
        <f t="shared" si="18"/>
        <v>2019-20</v>
      </c>
      <c r="H178" s="4" t="str">
        <f t="shared" si="18"/>
        <v>2020-21</v>
      </c>
      <c r="I178" s="4" t="str">
        <f t="shared" si="18"/>
        <v>2021-22</v>
      </c>
      <c r="J178" s="4" t="str">
        <f t="shared" si="18"/>
        <v>2022-23</v>
      </c>
      <c r="K178" s="4" t="str">
        <f t="shared" si="18"/>
        <v>2023-24</v>
      </c>
      <c r="L178" s="4" t="str">
        <f t="shared" si="18"/>
        <v>2024-25</v>
      </c>
      <c r="AA178" s="3">
        <f>COUNTA(A178)</f>
        <v>1</v>
      </c>
      <c r="AB178" s="3">
        <f>IFERROR(_xlfn.XMATCH(1, AA$1:AA178, 0, -1),0)</f>
        <v>178</v>
      </c>
      <c r="AC178" s="3" t="str">
        <f>IF(OR(ROW()=AB178,B178=""),"",MOD(ROW()-AB178,4) + IF(AND(MOD(ROW()-AB178,4)=0,$B179&lt;&gt;""),4,0))</f>
        <v/>
      </c>
    </row>
    <row r="179" spans="1:29" ht="10.5" customHeight="1" x14ac:dyDescent="0.3">
      <c r="A179" s="3" t="s">
        <v>237</v>
      </c>
      <c r="B179" s="20" t="s">
        <v>223</v>
      </c>
      <c r="C179" s="18" t="s">
        <v>239</v>
      </c>
      <c r="D179" s="18" t="s">
        <v>239</v>
      </c>
      <c r="E179" s="18" t="s">
        <v>239</v>
      </c>
      <c r="F179" s="18" t="s">
        <v>239</v>
      </c>
      <c r="G179" s="18" t="s">
        <v>239</v>
      </c>
      <c r="H179" s="18" t="s">
        <v>239</v>
      </c>
      <c r="I179" s="18" t="s">
        <v>239</v>
      </c>
      <c r="J179" s="18" t="s">
        <v>239</v>
      </c>
      <c r="K179" s="18" t="s">
        <v>239</v>
      </c>
      <c r="L179" s="18" t="s">
        <v>239</v>
      </c>
      <c r="AA179" s="3">
        <f>COUNTA(A179)</f>
        <v>1</v>
      </c>
      <c r="AB179" s="3">
        <f>IFERROR(_xlfn.XMATCH(1, AA$1:AA179, 0, -1),0)</f>
        <v>179</v>
      </c>
      <c r="AC179" s="3" t="str">
        <f>IF(OR(ROW()=AB179,B179=""),"",MOD(ROW()-AB179,4) + IF(AND(MOD(ROW()-AB179,4)=0,$B180&lt;&gt;""),4,0))</f>
        <v/>
      </c>
    </row>
    <row r="180" spans="1:29" ht="10.5" customHeight="1" x14ac:dyDescent="0.3">
      <c r="B180" s="17" t="s">
        <v>94</v>
      </c>
      <c r="C180" s="9">
        <v>2</v>
      </c>
      <c r="D180" s="9">
        <v>1</v>
      </c>
      <c r="E180" s="9">
        <v>2</v>
      </c>
      <c r="F180" s="9">
        <v>0</v>
      </c>
      <c r="G180" s="9">
        <v>1</v>
      </c>
      <c r="H180" s="9">
        <v>2</v>
      </c>
      <c r="I180" s="9">
        <v>4</v>
      </c>
      <c r="J180" s="9">
        <v>3</v>
      </c>
      <c r="K180" s="9">
        <v>3</v>
      </c>
      <c r="L180" s="9">
        <v>1</v>
      </c>
      <c r="AA180" s="3">
        <f>COUNTA(A180)</f>
        <v>0</v>
      </c>
      <c r="AB180" s="3">
        <f>IFERROR(_xlfn.XMATCH(1, AA$1:AA180, 0, -1),0)</f>
        <v>179</v>
      </c>
      <c r="AC180" s="3">
        <f>IF(OR(ROW()=AB180,B180=""),"",MOD(ROW()-AB180,4) + IF(AND(MOD(ROW()-AB180,4)=0,$B181&lt;&gt;""),4,0))</f>
        <v>1</v>
      </c>
    </row>
    <row r="181" spans="1:29" ht="10.5" customHeight="1" x14ac:dyDescent="0.3">
      <c r="B181" s="17" t="s">
        <v>147</v>
      </c>
      <c r="C181" s="9">
        <v>3</v>
      </c>
      <c r="D181" s="9">
        <v>4</v>
      </c>
      <c r="E181" s="9">
        <v>1</v>
      </c>
      <c r="F181" s="9">
        <v>4</v>
      </c>
      <c r="G181" s="9">
        <v>0</v>
      </c>
      <c r="H181" s="9">
        <v>3</v>
      </c>
      <c r="I181" s="9">
        <v>2</v>
      </c>
      <c r="J181" s="9">
        <v>0</v>
      </c>
      <c r="K181" s="9">
        <v>0</v>
      </c>
      <c r="L181" s="9">
        <v>0</v>
      </c>
      <c r="AA181" s="3">
        <f>COUNTA(A181)</f>
        <v>0</v>
      </c>
      <c r="AB181" s="3">
        <f>IFERROR(_xlfn.XMATCH(1, AA$1:AA181, 0, -1),0)</f>
        <v>179</v>
      </c>
      <c r="AC181" s="3">
        <f>IF(OR(ROW()=AB181,B181=""),"",MOD(ROW()-AB181,4) + IF(AND(MOD(ROW()-AB181,4)=0,$B182&lt;&gt;""),4,0))</f>
        <v>2</v>
      </c>
    </row>
    <row r="182" spans="1:29" ht="10.5" customHeight="1" x14ac:dyDescent="0.3">
      <c r="B182" s="17" t="s">
        <v>11</v>
      </c>
      <c r="C182" s="9">
        <v>0</v>
      </c>
      <c r="D182" s="9">
        <v>4</v>
      </c>
      <c r="E182" s="9">
        <v>3</v>
      </c>
      <c r="F182" s="9">
        <v>1</v>
      </c>
      <c r="G182" s="9">
        <v>5</v>
      </c>
      <c r="H182" s="9">
        <v>1</v>
      </c>
      <c r="I182" s="9">
        <v>3</v>
      </c>
      <c r="J182" s="9">
        <v>1</v>
      </c>
      <c r="K182" s="9">
        <v>2</v>
      </c>
      <c r="L182" s="9">
        <v>0</v>
      </c>
      <c r="AA182" s="3">
        <f>COUNTA(A182)</f>
        <v>0</v>
      </c>
      <c r="AB182" s="3">
        <f>IFERROR(_xlfn.XMATCH(1, AA$1:AA182, 0, -1),0)</f>
        <v>179</v>
      </c>
      <c r="AC182" s="3">
        <f>IF(OR(ROW()=AB182,B182=""),"",MOD(ROW()-AB182,4) + IF(AND(MOD(ROW()-AB182,4)=0,$B183&lt;&gt;""),4,0))</f>
        <v>3</v>
      </c>
    </row>
    <row r="183" spans="1:29" ht="10.5" customHeight="1" x14ac:dyDescent="0.3">
      <c r="B183" s="17" t="s">
        <v>89</v>
      </c>
      <c r="C183" s="9">
        <v>5</v>
      </c>
      <c r="D183" s="9">
        <v>9</v>
      </c>
      <c r="E183" s="9">
        <v>4</v>
      </c>
      <c r="F183" s="9">
        <v>0</v>
      </c>
      <c r="G183" s="9">
        <v>0</v>
      </c>
      <c r="H183" s="9">
        <v>0</v>
      </c>
      <c r="I183" s="9">
        <v>1</v>
      </c>
      <c r="J183" s="9">
        <v>0</v>
      </c>
      <c r="K183" s="9">
        <v>0</v>
      </c>
      <c r="L183" s="9">
        <v>0</v>
      </c>
      <c r="AA183" s="3">
        <f>COUNTA(A183)</f>
        <v>0</v>
      </c>
      <c r="AB183" s="3">
        <f>IFERROR(_xlfn.XMATCH(1, AA$1:AA183, 0, -1),0)</f>
        <v>179</v>
      </c>
      <c r="AC183" s="3">
        <f>IF(OR(ROW()=AB183,B183=""),"",MOD(ROW()-AB183,4) + IF(AND(MOD(ROW()-AB183,4)=0,$B184&lt;&gt;""),4,0))</f>
        <v>4</v>
      </c>
    </row>
    <row r="184" spans="1:29" ht="10.5" customHeight="1" x14ac:dyDescent="0.3">
      <c r="B184" s="17" t="s">
        <v>62</v>
      </c>
      <c r="C184" s="9">
        <v>31</v>
      </c>
      <c r="D184" s="9">
        <v>28</v>
      </c>
      <c r="E184" s="9">
        <v>23</v>
      </c>
      <c r="F184" s="9">
        <v>25</v>
      </c>
      <c r="G184" s="9">
        <v>22</v>
      </c>
      <c r="H184" s="9">
        <v>19</v>
      </c>
      <c r="I184" s="9">
        <v>25</v>
      </c>
      <c r="J184" s="9">
        <v>31</v>
      </c>
      <c r="K184" s="9">
        <v>27</v>
      </c>
      <c r="L184" s="9">
        <v>18</v>
      </c>
      <c r="AA184" s="3">
        <f>COUNTA(A184)</f>
        <v>0</v>
      </c>
      <c r="AB184" s="3">
        <f>IFERROR(_xlfn.XMATCH(1, AA$1:AA184, 0, -1),0)</f>
        <v>179</v>
      </c>
      <c r="AC184" s="3">
        <f>IF(OR(ROW()=AB184,B184=""),"",MOD(ROW()-AB184,4) + IF(AND(MOD(ROW()-AB184,4)=0,$B185&lt;&gt;""),4,0))</f>
        <v>1</v>
      </c>
    </row>
    <row r="185" spans="1:29" ht="10.5" customHeight="1" x14ac:dyDescent="0.3">
      <c r="B185" s="17" t="s">
        <v>2</v>
      </c>
      <c r="C185" s="9">
        <v>12</v>
      </c>
      <c r="D185" s="9">
        <v>21</v>
      </c>
      <c r="E185" s="9">
        <v>4</v>
      </c>
      <c r="F185" s="9">
        <v>10</v>
      </c>
      <c r="G185" s="9">
        <v>4</v>
      </c>
      <c r="H185" s="9">
        <v>5</v>
      </c>
      <c r="I185" s="9">
        <v>13</v>
      </c>
      <c r="J185" s="9">
        <v>4</v>
      </c>
      <c r="K185" s="9">
        <v>6</v>
      </c>
      <c r="L185" s="9">
        <v>7</v>
      </c>
      <c r="AA185" s="3">
        <f>COUNTA(A185)</f>
        <v>0</v>
      </c>
      <c r="AB185" s="3">
        <f>IFERROR(_xlfn.XMATCH(1, AA$1:AA185, 0, -1),0)</f>
        <v>179</v>
      </c>
      <c r="AC185" s="3">
        <f>IF(OR(ROW()=AB185,B185=""),"",MOD(ROW()-AB185,4) + IF(AND(MOD(ROW()-AB185,4)=0,$B186&lt;&gt;""),4,0))</f>
        <v>2</v>
      </c>
    </row>
    <row r="186" spans="1:29" ht="10.5" customHeight="1" x14ac:dyDescent="0.3">
      <c r="B186" s="17" t="s">
        <v>107</v>
      </c>
      <c r="C186" s="9">
        <v>1</v>
      </c>
      <c r="D186" s="9">
        <v>1</v>
      </c>
      <c r="E186" s="9">
        <v>1</v>
      </c>
      <c r="F186" s="9">
        <v>1</v>
      </c>
      <c r="G186" s="9">
        <v>2</v>
      </c>
      <c r="H186" s="9">
        <v>0</v>
      </c>
      <c r="I186" s="9">
        <v>1</v>
      </c>
      <c r="J186" s="9">
        <v>0</v>
      </c>
      <c r="K186" s="9">
        <v>3</v>
      </c>
      <c r="L186" s="9">
        <v>1</v>
      </c>
      <c r="AA186" s="3">
        <f>COUNTA(A186)</f>
        <v>0</v>
      </c>
      <c r="AB186" s="3">
        <f>IFERROR(_xlfn.XMATCH(1, AA$1:AA186, 0, -1),0)</f>
        <v>179</v>
      </c>
      <c r="AC186" s="3">
        <f>IF(OR(ROW()=AB186,B186=""),"",MOD(ROW()-AB186,4) + IF(AND(MOD(ROW()-AB186,4)=0,$B187&lt;&gt;""),4,0))</f>
        <v>3</v>
      </c>
    </row>
    <row r="187" spans="1:29" ht="10.5" customHeight="1" x14ac:dyDescent="0.3">
      <c r="B187" s="17" t="s">
        <v>148</v>
      </c>
      <c r="C187" s="9">
        <v>5</v>
      </c>
      <c r="D187" s="9">
        <v>3</v>
      </c>
      <c r="E187" s="9">
        <v>5</v>
      </c>
      <c r="F187" s="9">
        <v>0</v>
      </c>
      <c r="G187" s="9">
        <v>1</v>
      </c>
      <c r="H187" s="9">
        <v>3</v>
      </c>
      <c r="I187" s="9">
        <v>1</v>
      </c>
      <c r="J187" s="9">
        <v>0</v>
      </c>
      <c r="K187" s="9">
        <v>3</v>
      </c>
      <c r="L187" s="9">
        <v>1</v>
      </c>
      <c r="AA187" s="3">
        <f>COUNTA(A187)</f>
        <v>0</v>
      </c>
      <c r="AB187" s="3">
        <f>IFERROR(_xlfn.XMATCH(1, AA$1:AA187, 0, -1),0)</f>
        <v>179</v>
      </c>
      <c r="AC187" s="3">
        <f>IF(OR(ROW()=AB187,B187=""),"",MOD(ROW()-AB187,4) + IF(AND(MOD(ROW()-AB187,4)=0,$B188&lt;&gt;""),4,0))</f>
        <v>4</v>
      </c>
    </row>
    <row r="188" spans="1:29" ht="10.5" customHeight="1" x14ac:dyDescent="0.3">
      <c r="B188" s="17" t="s">
        <v>93</v>
      </c>
      <c r="C188" s="9">
        <v>3</v>
      </c>
      <c r="D188" s="9">
        <v>3</v>
      </c>
      <c r="E188" s="9">
        <v>4</v>
      </c>
      <c r="F188" s="9">
        <v>4</v>
      </c>
      <c r="G188" s="9">
        <v>2</v>
      </c>
      <c r="H188" s="9">
        <v>2</v>
      </c>
      <c r="I188" s="9">
        <v>1</v>
      </c>
      <c r="J188" s="9">
        <v>2</v>
      </c>
      <c r="K188" s="9">
        <v>3</v>
      </c>
      <c r="L188" s="9">
        <v>2</v>
      </c>
      <c r="AA188" s="3">
        <f>COUNTA(A188)</f>
        <v>0</v>
      </c>
      <c r="AB188" s="3">
        <f>IFERROR(_xlfn.XMATCH(1, AA$1:AA188, 0, -1),0)</f>
        <v>179</v>
      </c>
      <c r="AC188" s="3">
        <f>IF(OR(ROW()=AB188,B188=""),"",MOD(ROW()-AB188,4) + IF(AND(MOD(ROW()-AB188,4)=0,$B189&lt;&gt;""),4,0))</f>
        <v>1</v>
      </c>
    </row>
    <row r="189" spans="1:29" ht="10.5" customHeight="1" x14ac:dyDescent="0.3">
      <c r="B189" s="17" t="s">
        <v>65</v>
      </c>
      <c r="C189" s="9">
        <v>3</v>
      </c>
      <c r="D189" s="9">
        <v>5</v>
      </c>
      <c r="E189" s="9">
        <v>0</v>
      </c>
      <c r="F189" s="9">
        <v>5</v>
      </c>
      <c r="G189" s="9">
        <v>2</v>
      </c>
      <c r="H189" s="9">
        <v>2</v>
      </c>
      <c r="I189" s="9">
        <v>3</v>
      </c>
      <c r="J189" s="9">
        <v>3</v>
      </c>
      <c r="K189" s="9">
        <v>2</v>
      </c>
      <c r="L189" s="9">
        <v>4</v>
      </c>
      <c r="AA189" s="3">
        <f>COUNTA(A189)</f>
        <v>0</v>
      </c>
      <c r="AB189" s="3">
        <f>IFERROR(_xlfn.XMATCH(1, AA$1:AA189, 0, -1),0)</f>
        <v>179</v>
      </c>
      <c r="AC189" s="3">
        <f>IF(OR(ROW()=AB189,B189=""),"",MOD(ROW()-AB189,4) + IF(AND(MOD(ROW()-AB189,4)=0,$B190&lt;&gt;""),4,0))</f>
        <v>2</v>
      </c>
    </row>
    <row r="190" spans="1:29" ht="10.5" customHeight="1" x14ac:dyDescent="0.3">
      <c r="B190" s="17" t="s">
        <v>76</v>
      </c>
      <c r="C190" s="9">
        <v>2</v>
      </c>
      <c r="D190" s="9">
        <v>2</v>
      </c>
      <c r="E190" s="9">
        <v>1</v>
      </c>
      <c r="F190" s="9">
        <v>2</v>
      </c>
      <c r="G190" s="9">
        <v>0</v>
      </c>
      <c r="H190" s="9">
        <v>2</v>
      </c>
      <c r="I190" s="9">
        <v>3</v>
      </c>
      <c r="J190" s="9">
        <v>1</v>
      </c>
      <c r="K190" s="9">
        <v>3</v>
      </c>
      <c r="L190" s="9">
        <v>5</v>
      </c>
      <c r="AA190" s="3">
        <f>COUNTA(A190)</f>
        <v>0</v>
      </c>
      <c r="AB190" s="3">
        <f>IFERROR(_xlfn.XMATCH(1, AA$1:AA190, 0, -1),0)</f>
        <v>179</v>
      </c>
      <c r="AC190" s="3">
        <f>IF(OR(ROW()=AB190,B190=""),"",MOD(ROW()-AB190,4) + IF(AND(MOD(ROW()-AB190,4)=0,$B191&lt;&gt;""),4,0))</f>
        <v>3</v>
      </c>
    </row>
    <row r="191" spans="1:29" ht="10.5" customHeight="1" x14ac:dyDescent="0.3">
      <c r="B191" s="17" t="s">
        <v>182</v>
      </c>
      <c r="C191" s="9">
        <v>3</v>
      </c>
      <c r="D191" s="9">
        <v>3</v>
      </c>
      <c r="E191" s="9">
        <v>1</v>
      </c>
      <c r="F191" s="9">
        <v>0</v>
      </c>
      <c r="G191" s="9">
        <v>1</v>
      </c>
      <c r="H191" s="9">
        <v>0</v>
      </c>
      <c r="I191" s="9">
        <v>2</v>
      </c>
      <c r="J191" s="9">
        <v>0</v>
      </c>
      <c r="K191" s="9">
        <v>0</v>
      </c>
      <c r="L191" s="9">
        <v>0</v>
      </c>
      <c r="AA191" s="3">
        <f>COUNTA(A191)</f>
        <v>0</v>
      </c>
      <c r="AB191" s="3">
        <f>IFERROR(_xlfn.XMATCH(1, AA$1:AA191, 0, -1),0)</f>
        <v>179</v>
      </c>
      <c r="AC191" s="3">
        <f>IF(OR(ROW()=AB191,B191=""),"",MOD(ROW()-AB191,4) + IF(AND(MOD(ROW()-AB191,4)=0,$B192&lt;&gt;""),4,0))</f>
        <v>4</v>
      </c>
    </row>
    <row r="192" spans="1:29" ht="10.5" customHeight="1" x14ac:dyDescent="0.3">
      <c r="B192" s="17" t="s">
        <v>190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1</v>
      </c>
      <c r="K192" s="9">
        <v>0</v>
      </c>
      <c r="L192" s="9">
        <v>0</v>
      </c>
      <c r="AA192" s="3">
        <f>COUNTA(A192)</f>
        <v>0</v>
      </c>
      <c r="AB192" s="3">
        <f>IFERROR(_xlfn.XMATCH(1, AA$1:AA192, 0, -1),0)</f>
        <v>179</v>
      </c>
      <c r="AC192" s="3">
        <f>IF(OR(ROW()=AB192,B192=""),"",MOD(ROW()-AB192,4) + IF(AND(MOD(ROW()-AB192,4)=0,$B193&lt;&gt;""),4,0))</f>
        <v>1</v>
      </c>
    </row>
    <row r="193" spans="2:29" ht="10.5" customHeight="1" x14ac:dyDescent="0.3">
      <c r="B193" s="17" t="s">
        <v>161</v>
      </c>
      <c r="C193" s="9">
        <v>6</v>
      </c>
      <c r="D193" s="9">
        <v>12</v>
      </c>
      <c r="E193" s="9">
        <v>13</v>
      </c>
      <c r="F193" s="9">
        <v>1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AA193" s="3">
        <f>COUNTA(A193)</f>
        <v>0</v>
      </c>
      <c r="AB193" s="3">
        <f>IFERROR(_xlfn.XMATCH(1, AA$1:AA193, 0, -1),0)</f>
        <v>179</v>
      </c>
      <c r="AC193" s="3">
        <f>IF(OR(ROW()=AB193,B193=""),"",MOD(ROW()-AB193,4) + IF(AND(MOD(ROW()-AB193,4)=0,$B194&lt;&gt;""),4,0))</f>
        <v>2</v>
      </c>
    </row>
    <row r="194" spans="2:29" ht="10.5" customHeight="1" x14ac:dyDescent="0.3">
      <c r="B194" s="17" t="s">
        <v>21</v>
      </c>
      <c r="C194" s="9">
        <v>21</v>
      </c>
      <c r="D194" s="9">
        <v>37</v>
      </c>
      <c r="E194" s="9">
        <v>40</v>
      </c>
      <c r="F194" s="9">
        <v>32</v>
      </c>
      <c r="G194" s="9">
        <v>37</v>
      </c>
      <c r="H194" s="9">
        <v>27</v>
      </c>
      <c r="I194" s="9">
        <v>28</v>
      </c>
      <c r="J194" s="9">
        <v>48</v>
      </c>
      <c r="K194" s="9">
        <v>48</v>
      </c>
      <c r="L194" s="9">
        <v>67</v>
      </c>
      <c r="AA194" s="3">
        <f>COUNTA(A194)</f>
        <v>0</v>
      </c>
      <c r="AB194" s="3">
        <f>IFERROR(_xlfn.XMATCH(1, AA$1:AA194, 0, -1),0)</f>
        <v>179</v>
      </c>
      <c r="AC194" s="3">
        <f>IF(OR(ROW()=AB194,B194=""),"",MOD(ROW()-AB194,4) + IF(AND(MOD(ROW()-AB194,4)=0,$B195&lt;&gt;""),4,0))</f>
        <v>3</v>
      </c>
    </row>
    <row r="195" spans="2:29" ht="10.5" customHeight="1" x14ac:dyDescent="0.3">
      <c r="B195" s="17" t="s">
        <v>134</v>
      </c>
      <c r="C195" s="9">
        <v>15</v>
      </c>
      <c r="D195" s="9">
        <v>5</v>
      </c>
      <c r="E195" s="9">
        <v>7</v>
      </c>
      <c r="F195" s="9">
        <v>8</v>
      </c>
      <c r="G195" s="9">
        <v>6</v>
      </c>
      <c r="H195" s="9">
        <v>7</v>
      </c>
      <c r="I195" s="9">
        <v>11</v>
      </c>
      <c r="J195" s="9">
        <v>6</v>
      </c>
      <c r="K195" s="9">
        <v>3</v>
      </c>
      <c r="L195" s="9">
        <v>6</v>
      </c>
      <c r="AA195" s="3">
        <f>COUNTA(A195)</f>
        <v>0</v>
      </c>
      <c r="AB195" s="3">
        <f>IFERROR(_xlfn.XMATCH(1, AA$1:AA195, 0, -1),0)</f>
        <v>179</v>
      </c>
      <c r="AC195" s="3">
        <f>IF(OR(ROW()=AB195,B195=""),"",MOD(ROW()-AB195,4) + IF(AND(MOD(ROW()-AB195,4)=0,$B196&lt;&gt;""),4,0))</f>
        <v>4</v>
      </c>
    </row>
    <row r="196" spans="2:29" ht="10.5" customHeight="1" x14ac:dyDescent="0.3">
      <c r="B196" s="17" t="s">
        <v>220</v>
      </c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1</v>
      </c>
      <c r="J196" s="9">
        <v>0</v>
      </c>
      <c r="K196" s="9">
        <v>2</v>
      </c>
      <c r="L196" s="9">
        <v>0</v>
      </c>
      <c r="AA196" s="3">
        <f>COUNTA(A196)</f>
        <v>0</v>
      </c>
      <c r="AB196" s="3">
        <f>IFERROR(_xlfn.XMATCH(1, AA$1:AA196, 0, -1),0)</f>
        <v>179</v>
      </c>
      <c r="AC196" s="3">
        <f>IF(OR(ROW()=AB196,B196=""),"",MOD(ROW()-AB196,4) + IF(AND(MOD(ROW()-AB196,4)=0,$B197&lt;&gt;""),4,0))</f>
        <v>1</v>
      </c>
    </row>
    <row r="197" spans="2:29" ht="10.5" customHeight="1" x14ac:dyDescent="0.3">
      <c r="B197" s="17" t="s">
        <v>6</v>
      </c>
      <c r="C197" s="9">
        <v>26</v>
      </c>
      <c r="D197" s="9">
        <v>30</v>
      </c>
      <c r="E197" s="9">
        <v>14</v>
      </c>
      <c r="F197" s="9">
        <v>30</v>
      </c>
      <c r="G197" s="9">
        <v>22</v>
      </c>
      <c r="H197" s="9">
        <v>21</v>
      </c>
      <c r="I197" s="9">
        <v>16</v>
      </c>
      <c r="J197" s="9">
        <v>22</v>
      </c>
      <c r="K197" s="9">
        <v>13</v>
      </c>
      <c r="L197" s="9">
        <v>21</v>
      </c>
      <c r="AA197" s="3">
        <f>COUNTA(A197)</f>
        <v>0</v>
      </c>
      <c r="AB197" s="3">
        <f>IFERROR(_xlfn.XMATCH(1, AA$1:AA197, 0, -1),0)</f>
        <v>179</v>
      </c>
      <c r="AC197" s="3">
        <f>IF(OR(ROW()=AB197,B197=""),"",MOD(ROW()-AB197,4) + IF(AND(MOD(ROW()-AB197,4)=0,$B198&lt;&gt;""),4,0))</f>
        <v>2</v>
      </c>
    </row>
    <row r="198" spans="2:29" ht="10.5" customHeight="1" x14ac:dyDescent="0.3">
      <c r="B198" s="17" t="s">
        <v>74</v>
      </c>
      <c r="C198" s="9">
        <v>3</v>
      </c>
      <c r="D198" s="9">
        <v>4</v>
      </c>
      <c r="E198" s="9">
        <v>2</v>
      </c>
      <c r="F198" s="9">
        <v>5</v>
      </c>
      <c r="G198" s="9">
        <v>0</v>
      </c>
      <c r="H198" s="9">
        <v>2</v>
      </c>
      <c r="I198" s="9">
        <v>3</v>
      </c>
      <c r="J198" s="9">
        <v>1</v>
      </c>
      <c r="K198" s="9">
        <v>0</v>
      </c>
      <c r="L198" s="9">
        <v>2</v>
      </c>
      <c r="AA198" s="3">
        <f>COUNTA(A198)</f>
        <v>0</v>
      </c>
      <c r="AB198" s="3">
        <f>IFERROR(_xlfn.XMATCH(1, AA$1:AA198, 0, -1),0)</f>
        <v>179</v>
      </c>
      <c r="AC198" s="3">
        <f>IF(OR(ROW()=AB198,B198=""),"",MOD(ROW()-AB198,4) + IF(AND(MOD(ROW()-AB198,4)=0,$B199&lt;&gt;""),4,0))</f>
        <v>3</v>
      </c>
    </row>
    <row r="199" spans="2:29" ht="10.5" customHeight="1" x14ac:dyDescent="0.3">
      <c r="B199" s="17" t="s">
        <v>183</v>
      </c>
      <c r="C199" s="9">
        <v>0</v>
      </c>
      <c r="D199" s="9">
        <v>0</v>
      </c>
      <c r="E199" s="9">
        <v>1</v>
      </c>
      <c r="F199" s="9">
        <v>0</v>
      </c>
      <c r="G199" s="9">
        <v>0</v>
      </c>
      <c r="H199" s="9">
        <v>1</v>
      </c>
      <c r="I199" s="9">
        <v>0</v>
      </c>
      <c r="J199" s="9">
        <v>0</v>
      </c>
      <c r="K199" s="9">
        <v>1</v>
      </c>
      <c r="L199" s="9">
        <v>1</v>
      </c>
      <c r="AA199" s="3">
        <f>COUNTA(A199)</f>
        <v>0</v>
      </c>
      <c r="AB199" s="3">
        <f>IFERROR(_xlfn.XMATCH(1, AA$1:AA199, 0, -1),0)</f>
        <v>179</v>
      </c>
      <c r="AC199" s="3">
        <f>IF(OR(ROW()=AB199,B199=""),"",MOD(ROW()-AB199,4) + IF(AND(MOD(ROW()-AB199,4)=0,$B200&lt;&gt;""),4,0))</f>
        <v>4</v>
      </c>
    </row>
    <row r="200" spans="2:29" ht="10.5" customHeight="1" x14ac:dyDescent="0.3">
      <c r="B200" s="17" t="s">
        <v>85</v>
      </c>
      <c r="C200" s="9">
        <v>1</v>
      </c>
      <c r="D200" s="9">
        <v>5</v>
      </c>
      <c r="E200" s="9">
        <v>1</v>
      </c>
      <c r="F200" s="9">
        <v>11</v>
      </c>
      <c r="G200" s="9">
        <v>3</v>
      </c>
      <c r="H200" s="9">
        <v>10</v>
      </c>
      <c r="I200" s="9">
        <v>7</v>
      </c>
      <c r="J200" s="9">
        <v>6</v>
      </c>
      <c r="K200" s="9">
        <v>10</v>
      </c>
      <c r="L200" s="9">
        <v>4</v>
      </c>
      <c r="AA200" s="3">
        <f>COUNTA(A200)</f>
        <v>0</v>
      </c>
      <c r="AB200" s="3">
        <f>IFERROR(_xlfn.XMATCH(1, AA$1:AA200, 0, -1),0)</f>
        <v>179</v>
      </c>
      <c r="AC200" s="3">
        <f>IF(OR(ROW()=AB200,B200=""),"",MOD(ROW()-AB200,4) + IF(AND(MOD(ROW()-AB200,4)=0,$B201&lt;&gt;""),4,0))</f>
        <v>1</v>
      </c>
    </row>
    <row r="201" spans="2:29" ht="10.5" customHeight="1" x14ac:dyDescent="0.3">
      <c r="B201" s="17" t="s">
        <v>5</v>
      </c>
      <c r="C201" s="9">
        <v>18</v>
      </c>
      <c r="D201" s="9">
        <v>15</v>
      </c>
      <c r="E201" s="9">
        <v>4</v>
      </c>
      <c r="F201" s="9">
        <v>8</v>
      </c>
      <c r="G201" s="9">
        <v>10</v>
      </c>
      <c r="H201" s="9">
        <v>6</v>
      </c>
      <c r="I201" s="9">
        <v>9</v>
      </c>
      <c r="J201" s="9">
        <v>8</v>
      </c>
      <c r="K201" s="9">
        <v>4</v>
      </c>
      <c r="L201" s="9">
        <v>11</v>
      </c>
      <c r="AA201" s="3">
        <f>COUNTA(A201)</f>
        <v>0</v>
      </c>
      <c r="AB201" s="3">
        <f>IFERROR(_xlfn.XMATCH(1, AA$1:AA201, 0, -1),0)</f>
        <v>179</v>
      </c>
      <c r="AC201" s="3">
        <f>IF(OR(ROW()=AB201,B201=""),"",MOD(ROW()-AB201,4) + IF(AND(MOD(ROW()-AB201,4)=0,$B202&lt;&gt;""),4,0))</f>
        <v>2</v>
      </c>
    </row>
    <row r="202" spans="2:29" ht="10.5" customHeight="1" x14ac:dyDescent="0.3">
      <c r="B202" s="17" t="s">
        <v>15</v>
      </c>
      <c r="C202" s="9">
        <v>10</v>
      </c>
      <c r="D202" s="9">
        <v>9</v>
      </c>
      <c r="E202" s="9">
        <v>6</v>
      </c>
      <c r="F202" s="9">
        <v>7</v>
      </c>
      <c r="G202" s="9">
        <v>0</v>
      </c>
      <c r="H202" s="9">
        <v>7</v>
      </c>
      <c r="I202" s="9">
        <v>8</v>
      </c>
      <c r="J202" s="9">
        <v>24</v>
      </c>
      <c r="K202" s="9">
        <v>13</v>
      </c>
      <c r="L202" s="9">
        <v>15</v>
      </c>
      <c r="AA202" s="3">
        <f>COUNTA(A202)</f>
        <v>0</v>
      </c>
      <c r="AB202" s="3">
        <f>IFERROR(_xlfn.XMATCH(1, AA$1:AA202, 0, -1),0)</f>
        <v>179</v>
      </c>
      <c r="AC202" s="3">
        <f>IF(OR(ROW()=AB202,B202=""),"",MOD(ROW()-AB202,4) + IF(AND(MOD(ROW()-AB202,4)=0,$B203&lt;&gt;""),4,0))</f>
        <v>3</v>
      </c>
    </row>
    <row r="203" spans="2:29" ht="10.5" customHeight="1" x14ac:dyDescent="0.3">
      <c r="B203" s="17" t="s">
        <v>75</v>
      </c>
      <c r="C203" s="9">
        <v>21</v>
      </c>
      <c r="D203" s="9">
        <v>19</v>
      </c>
      <c r="E203" s="9">
        <v>22</v>
      </c>
      <c r="F203" s="9">
        <v>18</v>
      </c>
      <c r="G203" s="9">
        <v>35</v>
      </c>
      <c r="H203" s="9">
        <v>29</v>
      </c>
      <c r="I203" s="9">
        <v>38</v>
      </c>
      <c r="J203" s="9">
        <v>30</v>
      </c>
      <c r="K203" s="9">
        <v>34</v>
      </c>
      <c r="L203" s="9">
        <v>36</v>
      </c>
      <c r="AA203" s="3">
        <f>COUNTA(A203)</f>
        <v>0</v>
      </c>
      <c r="AB203" s="3">
        <f>IFERROR(_xlfn.XMATCH(1, AA$1:AA203, 0, -1),0)</f>
        <v>179</v>
      </c>
      <c r="AC203" s="3">
        <f>IF(OR(ROW()=AB203,B203=""),"",MOD(ROW()-AB203,4) + IF(AND(MOD(ROW()-AB203,4)=0,$B204&lt;&gt;""),4,0))</f>
        <v>4</v>
      </c>
    </row>
    <row r="204" spans="2:29" ht="10.5" customHeight="1" x14ac:dyDescent="0.3">
      <c r="B204" s="17" t="s">
        <v>109</v>
      </c>
      <c r="C204" s="9">
        <v>5</v>
      </c>
      <c r="D204" s="9">
        <v>2</v>
      </c>
      <c r="E204" s="9">
        <v>2</v>
      </c>
      <c r="F204" s="9">
        <v>3</v>
      </c>
      <c r="G204" s="9">
        <v>2</v>
      </c>
      <c r="H204" s="9">
        <v>1</v>
      </c>
      <c r="I204" s="9">
        <v>2</v>
      </c>
      <c r="J204" s="9">
        <v>2</v>
      </c>
      <c r="K204" s="9">
        <v>1</v>
      </c>
      <c r="L204" s="9">
        <v>1</v>
      </c>
      <c r="AA204" s="3">
        <f>COUNTA(A204)</f>
        <v>0</v>
      </c>
      <c r="AB204" s="3">
        <f>IFERROR(_xlfn.XMATCH(1, AA$1:AA204, 0, -1),0)</f>
        <v>179</v>
      </c>
      <c r="AC204" s="3">
        <f>IF(OR(ROW()=AB204,B204=""),"",MOD(ROW()-AB204,4) + IF(AND(MOD(ROW()-AB204,4)=0,$B205&lt;&gt;""),4,0))</f>
        <v>1</v>
      </c>
    </row>
    <row r="205" spans="2:29" ht="10.5" customHeight="1" x14ac:dyDescent="0.3">
      <c r="B205" s="17" t="s">
        <v>92</v>
      </c>
      <c r="C205" s="9">
        <v>5</v>
      </c>
      <c r="D205" s="9">
        <v>6</v>
      </c>
      <c r="E205" s="9">
        <v>4</v>
      </c>
      <c r="F205" s="9">
        <v>3</v>
      </c>
      <c r="G205" s="9">
        <v>3</v>
      </c>
      <c r="H205" s="9">
        <v>6</v>
      </c>
      <c r="I205" s="9">
        <v>6</v>
      </c>
      <c r="J205" s="9">
        <v>10</v>
      </c>
      <c r="K205" s="9">
        <v>3</v>
      </c>
      <c r="L205" s="9">
        <v>0</v>
      </c>
      <c r="AA205" s="3">
        <f>COUNTA(A205)</f>
        <v>0</v>
      </c>
      <c r="AB205" s="3">
        <f>IFERROR(_xlfn.XMATCH(1, AA$1:AA205, 0, -1),0)</f>
        <v>179</v>
      </c>
      <c r="AC205" s="3">
        <f>IF(OR(ROW()=AB205,B205=""),"",MOD(ROW()-AB205,4) + IF(AND(MOD(ROW()-AB205,4)=0,$B206&lt;&gt;""),4,0))</f>
        <v>2</v>
      </c>
    </row>
    <row r="206" spans="2:29" ht="10.5" customHeight="1" x14ac:dyDescent="0.3">
      <c r="B206" s="17" t="s">
        <v>87</v>
      </c>
      <c r="C206" s="9">
        <v>2</v>
      </c>
      <c r="D206" s="9">
        <v>1</v>
      </c>
      <c r="E206" s="9">
        <v>2</v>
      </c>
      <c r="F206" s="9">
        <v>2</v>
      </c>
      <c r="G206" s="9">
        <v>4</v>
      </c>
      <c r="H206" s="9">
        <v>3</v>
      </c>
      <c r="I206" s="9">
        <v>0</v>
      </c>
      <c r="J206" s="9">
        <v>2</v>
      </c>
      <c r="K206" s="9">
        <v>2</v>
      </c>
      <c r="L206" s="9">
        <v>2</v>
      </c>
      <c r="AA206" s="3">
        <f>COUNTA(A206)</f>
        <v>0</v>
      </c>
      <c r="AB206" s="3">
        <f>IFERROR(_xlfn.XMATCH(1, AA$1:AA206, 0, -1),0)</f>
        <v>179</v>
      </c>
      <c r="AC206" s="3">
        <f>IF(OR(ROW()=AB206,B206=""),"",MOD(ROW()-AB206,4) + IF(AND(MOD(ROW()-AB206,4)=0,$B207&lt;&gt;""),4,0))</f>
        <v>3</v>
      </c>
    </row>
    <row r="207" spans="2:29" ht="10.5" customHeight="1" x14ac:dyDescent="0.3">
      <c r="B207" s="17" t="s">
        <v>112</v>
      </c>
      <c r="C207" s="9">
        <v>33</v>
      </c>
      <c r="D207" s="9">
        <v>30</v>
      </c>
      <c r="E207" s="9">
        <v>33</v>
      </c>
      <c r="F207" s="9">
        <v>32</v>
      </c>
      <c r="G207" s="9">
        <v>27</v>
      </c>
      <c r="H207" s="9">
        <v>34</v>
      </c>
      <c r="I207" s="9">
        <v>29</v>
      </c>
      <c r="J207" s="9">
        <v>35</v>
      </c>
      <c r="K207" s="9">
        <v>37</v>
      </c>
      <c r="L207" s="9">
        <v>33</v>
      </c>
      <c r="AA207" s="3">
        <f>COUNTA(A207)</f>
        <v>0</v>
      </c>
      <c r="AB207" s="3">
        <f>IFERROR(_xlfn.XMATCH(1, AA$1:AA207, 0, -1),0)</f>
        <v>179</v>
      </c>
      <c r="AC207" s="3">
        <f>IF(OR(ROW()=AB207,B207=""),"",MOD(ROW()-AB207,4) + IF(AND(MOD(ROW()-AB207,4)=0,$B208&lt;&gt;""),4,0))</f>
        <v>4</v>
      </c>
    </row>
    <row r="208" spans="2:29" ht="10.5" customHeight="1" x14ac:dyDescent="0.3">
      <c r="B208" s="17" t="s">
        <v>110</v>
      </c>
      <c r="C208" s="9">
        <v>0</v>
      </c>
      <c r="D208" s="9">
        <v>0</v>
      </c>
      <c r="E208" s="9">
        <v>0</v>
      </c>
      <c r="F208" s="9">
        <v>19</v>
      </c>
      <c r="G208" s="9">
        <v>18</v>
      </c>
      <c r="H208" s="9">
        <v>25</v>
      </c>
      <c r="I208" s="9">
        <v>26</v>
      </c>
      <c r="J208" s="9">
        <v>24</v>
      </c>
      <c r="K208" s="9">
        <v>24</v>
      </c>
      <c r="L208" s="9">
        <v>41</v>
      </c>
      <c r="AA208" s="3">
        <f>COUNTA(A208)</f>
        <v>0</v>
      </c>
      <c r="AB208" s="3">
        <f>IFERROR(_xlfn.XMATCH(1, AA$1:AA208, 0, -1),0)</f>
        <v>179</v>
      </c>
      <c r="AC208" s="3">
        <f>IF(OR(ROW()=AB208,B208=""),"",MOD(ROW()-AB208,4) + IF(AND(MOD(ROW()-AB208,4)=0,$B209&lt;&gt;""),4,0))</f>
        <v>1</v>
      </c>
    </row>
    <row r="209" spans="1:29" ht="10.5" customHeight="1" x14ac:dyDescent="0.3">
      <c r="B209" s="17" t="s">
        <v>64</v>
      </c>
      <c r="C209" s="9">
        <v>17</v>
      </c>
      <c r="D209" s="9">
        <v>12</v>
      </c>
      <c r="E209" s="9">
        <v>23</v>
      </c>
      <c r="F209" s="9">
        <v>26</v>
      </c>
      <c r="G209" s="9">
        <v>36</v>
      </c>
      <c r="H209" s="9">
        <v>31</v>
      </c>
      <c r="I209" s="9">
        <v>35</v>
      </c>
      <c r="J209" s="9">
        <v>24</v>
      </c>
      <c r="K209" s="9">
        <v>16</v>
      </c>
      <c r="L209" s="9">
        <v>16</v>
      </c>
      <c r="AA209" s="3">
        <f>COUNTA(A209)</f>
        <v>0</v>
      </c>
      <c r="AB209" s="3">
        <f>IFERROR(_xlfn.XMATCH(1, AA$1:AA209, 0, -1),0)</f>
        <v>179</v>
      </c>
      <c r="AC209" s="3">
        <f>IF(OR(ROW()=AB209,B209=""),"",MOD(ROW()-AB209,4) + IF(AND(MOD(ROW()-AB209,4)=0,$B210&lt;&gt;""),4,0))</f>
        <v>2</v>
      </c>
    </row>
    <row r="210" spans="1:29" ht="10.5" customHeight="1" x14ac:dyDescent="0.3">
      <c r="B210" s="17" t="s">
        <v>8</v>
      </c>
      <c r="C210" s="9">
        <v>16</v>
      </c>
      <c r="D210" s="9">
        <v>12</v>
      </c>
      <c r="E210" s="9">
        <v>19</v>
      </c>
      <c r="F210" s="9">
        <v>37</v>
      </c>
      <c r="G210" s="9">
        <v>35</v>
      </c>
      <c r="H210" s="9">
        <v>41</v>
      </c>
      <c r="I210" s="9">
        <v>65</v>
      </c>
      <c r="J210" s="9">
        <v>41</v>
      </c>
      <c r="K210" s="9">
        <v>38</v>
      </c>
      <c r="L210" s="9">
        <v>39</v>
      </c>
      <c r="AA210" s="3">
        <f>COUNTA(A210)</f>
        <v>0</v>
      </c>
      <c r="AB210" s="3">
        <f>IFERROR(_xlfn.XMATCH(1, AA$1:AA210, 0, -1),0)</f>
        <v>179</v>
      </c>
      <c r="AC210" s="3">
        <f>IF(OR(ROW()=AB210,B210=""),"",MOD(ROW()-AB210,4) + IF(AND(MOD(ROW()-AB210,4)=0,$B211&lt;&gt;""),4,0))</f>
        <v>3</v>
      </c>
    </row>
    <row r="211" spans="1:29" ht="10.5" customHeight="1" x14ac:dyDescent="0.3">
      <c r="A211" s="3" t="s">
        <v>237</v>
      </c>
      <c r="B211" s="13" t="s">
        <v>38</v>
      </c>
      <c r="C211" s="7">
        <f>+C212</f>
        <v>14</v>
      </c>
      <c r="D211" s="7">
        <f t="shared" ref="D211:L211" si="19">+D212</f>
        <v>20</v>
      </c>
      <c r="E211" s="7">
        <f t="shared" si="19"/>
        <v>18</v>
      </c>
      <c r="F211" s="7">
        <f t="shared" si="19"/>
        <v>14</v>
      </c>
      <c r="G211" s="7">
        <f t="shared" si="19"/>
        <v>21</v>
      </c>
      <c r="H211" s="7">
        <f t="shared" si="19"/>
        <v>17</v>
      </c>
      <c r="I211" s="7">
        <f t="shared" si="19"/>
        <v>22</v>
      </c>
      <c r="J211" s="7">
        <f t="shared" si="19"/>
        <v>30</v>
      </c>
      <c r="K211" s="7">
        <f t="shared" si="19"/>
        <v>27</v>
      </c>
      <c r="L211" s="7">
        <f t="shared" si="19"/>
        <v>15</v>
      </c>
      <c r="AA211" s="3">
        <f>COUNTA(A211)</f>
        <v>1</v>
      </c>
      <c r="AB211" s="3">
        <f>IFERROR(_xlfn.XMATCH(1, AA$1:AA211, 0, -1),0)</f>
        <v>211</v>
      </c>
      <c r="AC211" s="3" t="str">
        <f>IF(OR(ROW()=AB211,B211=""),"",MOD(ROW()-AB211,4) + IF(AND(MOD(ROW()-AB211,4)=0,$B212&lt;&gt;""),4,0))</f>
        <v/>
      </c>
    </row>
    <row r="212" spans="1:29" ht="10.5" customHeight="1" x14ac:dyDescent="0.3">
      <c r="B212" s="14" t="s">
        <v>8</v>
      </c>
      <c r="C212" s="9">
        <v>14</v>
      </c>
      <c r="D212" s="9">
        <v>20</v>
      </c>
      <c r="E212" s="9">
        <v>18</v>
      </c>
      <c r="F212" s="9">
        <v>14</v>
      </c>
      <c r="G212" s="9">
        <v>21</v>
      </c>
      <c r="H212" s="9">
        <v>17</v>
      </c>
      <c r="I212" s="9">
        <v>22</v>
      </c>
      <c r="J212" s="9">
        <v>30</v>
      </c>
      <c r="K212" s="9">
        <v>27</v>
      </c>
      <c r="L212" s="9">
        <v>15</v>
      </c>
      <c r="AA212" s="3">
        <f>COUNTA(A212)</f>
        <v>0</v>
      </c>
      <c r="AB212" s="3">
        <f>IFERROR(_xlfn.XMATCH(1, AA$1:AA212, 0, -1),0)</f>
        <v>211</v>
      </c>
      <c r="AC212" s="3">
        <f>IF(OR(ROW()=AB212,B212=""),"",MOD(ROW()-AB212,4) + IF(AND(MOD(ROW()-AB212,4)=0,$B213&lt;&gt;""),4,0))</f>
        <v>1</v>
      </c>
    </row>
    <row r="213" spans="1:29" ht="10.5" customHeight="1" x14ac:dyDescent="0.3">
      <c r="A213" s="3" t="s">
        <v>237</v>
      </c>
      <c r="B213" s="13" t="s">
        <v>39</v>
      </c>
      <c r="C213" s="7">
        <f t="shared" ref="C213:K213" si="20">SUM(C214:C218)</f>
        <v>355</v>
      </c>
      <c r="D213" s="7">
        <f t="shared" si="20"/>
        <v>283</v>
      </c>
      <c r="E213" s="7">
        <f t="shared" si="20"/>
        <v>346</v>
      </c>
      <c r="F213" s="7">
        <f t="shared" si="20"/>
        <v>343</v>
      </c>
      <c r="G213" s="7">
        <f t="shared" si="20"/>
        <v>311</v>
      </c>
      <c r="H213" s="7">
        <f t="shared" si="20"/>
        <v>341</v>
      </c>
      <c r="I213" s="7">
        <f t="shared" si="20"/>
        <v>357</v>
      </c>
      <c r="J213" s="7">
        <f t="shared" si="20"/>
        <v>474</v>
      </c>
      <c r="K213" s="7">
        <f t="shared" si="20"/>
        <v>519</v>
      </c>
      <c r="L213" s="7">
        <f t="shared" ref="L213" si="21">SUM(L214:L218)</f>
        <v>401</v>
      </c>
      <c r="AA213" s="3">
        <f>COUNTA(A213)</f>
        <v>1</v>
      </c>
      <c r="AB213" s="3">
        <f>IFERROR(_xlfn.XMATCH(1, AA$1:AA213, 0, -1),0)</f>
        <v>213</v>
      </c>
      <c r="AC213" s="3" t="str">
        <f>IF(OR(ROW()=AB213,B213=""),"",MOD(ROW()-AB213,4) + IF(AND(MOD(ROW()-AB213,4)=0,$B214&lt;&gt;""),4,0))</f>
        <v/>
      </c>
    </row>
    <row r="214" spans="1:29" ht="10.5" customHeight="1" x14ac:dyDescent="0.3">
      <c r="B214" s="17" t="s">
        <v>113</v>
      </c>
      <c r="C214" s="8">
        <v>18</v>
      </c>
      <c r="D214" s="8">
        <v>18</v>
      </c>
      <c r="E214" s="8">
        <v>32</v>
      </c>
      <c r="F214" s="8">
        <v>14</v>
      </c>
      <c r="G214" s="8">
        <v>20</v>
      </c>
      <c r="H214" s="8">
        <v>26</v>
      </c>
      <c r="I214" s="8">
        <v>14</v>
      </c>
      <c r="J214" s="8">
        <v>29</v>
      </c>
      <c r="K214" s="8">
        <v>11</v>
      </c>
      <c r="L214" s="8">
        <v>12</v>
      </c>
      <c r="AA214" s="3">
        <f>COUNTA(A214)</f>
        <v>0</v>
      </c>
      <c r="AB214" s="3">
        <f>IFERROR(_xlfn.XMATCH(1, AA$1:AA214, 0, -1),0)</f>
        <v>213</v>
      </c>
      <c r="AC214" s="3">
        <f>IF(OR(ROW()=AB214,B214=""),"",MOD(ROW()-AB214,4) + IF(AND(MOD(ROW()-AB214,4)=0,$B215&lt;&gt;""),4,0))</f>
        <v>1</v>
      </c>
    </row>
    <row r="215" spans="1:29" ht="10.5" customHeight="1" x14ac:dyDescent="0.3">
      <c r="B215" s="17" t="s">
        <v>66</v>
      </c>
      <c r="C215" s="8">
        <v>59</v>
      </c>
      <c r="D215" s="8">
        <v>25</v>
      </c>
      <c r="E215" s="8">
        <v>53</v>
      </c>
      <c r="F215" s="8">
        <v>37</v>
      </c>
      <c r="G215" s="8">
        <v>37</v>
      </c>
      <c r="H215" s="8">
        <v>35</v>
      </c>
      <c r="I215" s="8">
        <v>3</v>
      </c>
      <c r="J215" s="8">
        <v>33</v>
      </c>
      <c r="K215" s="8">
        <v>25</v>
      </c>
      <c r="L215" s="8">
        <v>0</v>
      </c>
      <c r="AA215" s="3">
        <f>COUNTA(A215)</f>
        <v>0</v>
      </c>
      <c r="AB215" s="3">
        <f>IFERROR(_xlfn.XMATCH(1, AA$1:AA215, 0, -1),0)</f>
        <v>213</v>
      </c>
      <c r="AC215" s="3">
        <f>IF(OR(ROW()=AB215,B215=""),"",MOD(ROW()-AB215,4) + IF(AND(MOD(ROW()-AB215,4)=0,$B216&lt;&gt;""),4,0))</f>
        <v>2</v>
      </c>
    </row>
    <row r="216" spans="1:29" ht="10.5" customHeight="1" x14ac:dyDescent="0.3">
      <c r="B216" s="17" t="s">
        <v>80</v>
      </c>
      <c r="C216" s="8">
        <v>59</v>
      </c>
      <c r="D216" s="8">
        <v>49</v>
      </c>
      <c r="E216" s="8">
        <v>53</v>
      </c>
      <c r="F216" s="8">
        <v>46</v>
      </c>
      <c r="G216" s="8">
        <v>3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AA216" s="3">
        <f>COUNTA(A216)</f>
        <v>0</v>
      </c>
      <c r="AB216" s="3">
        <f>IFERROR(_xlfn.XMATCH(1, AA$1:AA216, 0, -1),0)</f>
        <v>213</v>
      </c>
      <c r="AC216" s="3">
        <f>IF(OR(ROW()=AB216,B216=""),"",MOD(ROW()-AB216,4) + IF(AND(MOD(ROW()-AB216,4)=0,$B217&lt;&gt;""),4,0))</f>
        <v>3</v>
      </c>
    </row>
    <row r="217" spans="1:29" ht="10.5" customHeight="1" x14ac:dyDescent="0.3">
      <c r="B217" s="17" t="s">
        <v>175</v>
      </c>
      <c r="C217" s="8">
        <v>34</v>
      </c>
      <c r="D217" s="8">
        <v>15</v>
      </c>
      <c r="E217" s="8">
        <v>19</v>
      </c>
      <c r="F217" s="8">
        <v>18</v>
      </c>
      <c r="G217" s="8">
        <v>6</v>
      </c>
      <c r="H217" s="8">
        <v>5</v>
      </c>
      <c r="I217" s="8">
        <v>0</v>
      </c>
      <c r="J217" s="8">
        <v>0</v>
      </c>
      <c r="K217" s="8">
        <v>0</v>
      </c>
      <c r="L217" s="8">
        <v>0</v>
      </c>
      <c r="AA217" s="3">
        <f>COUNTA(A217)</f>
        <v>0</v>
      </c>
      <c r="AB217" s="3">
        <f>IFERROR(_xlfn.XMATCH(1, AA$1:AA217, 0, -1),0)</f>
        <v>213</v>
      </c>
      <c r="AC217" s="3">
        <f>IF(OR(ROW()=AB217,B217=""),"",MOD(ROW()-AB217,4) + IF(AND(MOD(ROW()-AB217,4)=0,$B218&lt;&gt;""),4,0))</f>
        <v>4</v>
      </c>
    </row>
    <row r="218" spans="1:29" ht="10.5" customHeight="1" x14ac:dyDescent="0.3">
      <c r="B218" s="17" t="s">
        <v>60</v>
      </c>
      <c r="C218" s="9">
        <v>185</v>
      </c>
      <c r="D218" s="9">
        <v>176</v>
      </c>
      <c r="E218" s="9">
        <v>189</v>
      </c>
      <c r="F218" s="9">
        <v>228</v>
      </c>
      <c r="G218" s="9">
        <v>245</v>
      </c>
      <c r="H218" s="9">
        <v>275</v>
      </c>
      <c r="I218" s="9">
        <v>340</v>
      </c>
      <c r="J218" s="9">
        <v>412</v>
      </c>
      <c r="K218" s="9">
        <v>483</v>
      </c>
      <c r="L218" s="9">
        <v>389</v>
      </c>
      <c r="AA218" s="3">
        <f>COUNTA(A218)</f>
        <v>0</v>
      </c>
      <c r="AB218" s="3">
        <f>IFERROR(_xlfn.XMATCH(1, AA$1:AA218, 0, -1),0)</f>
        <v>213</v>
      </c>
      <c r="AC218" s="3">
        <f>IF(OR(ROW()=AB218,B218=""),"",MOD(ROW()-AB218,4) + IF(AND(MOD(ROW()-AB218,4)=0,$B219&lt;&gt;""),4,0))</f>
        <v>1</v>
      </c>
    </row>
    <row r="219" spans="1:29" ht="10.5" customHeight="1" x14ac:dyDescent="0.3">
      <c r="K219" s="11"/>
      <c r="L219" s="11" t="s">
        <v>192</v>
      </c>
      <c r="AA219" s="3">
        <f>COUNTA(A219)</f>
        <v>0</v>
      </c>
      <c r="AB219" s="3">
        <f>IFERROR(_xlfn.XMATCH(1, AA$1:AA219, 0, -1),0)</f>
        <v>213</v>
      </c>
      <c r="AC219" s="3" t="str">
        <f>IF(OR(ROW()=AB219,B219=""),"",MOD(ROW()-AB219,4) + IF(AND(MOD(ROW()-AB219,4)=0,$B220&lt;&gt;""),4,0))</f>
        <v/>
      </c>
    </row>
    <row r="220" spans="1:29" ht="14" customHeight="1" x14ac:dyDescent="0.3">
      <c r="B220" s="1" t="s">
        <v>198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AA220" s="3">
        <f>COUNTA(A220)</f>
        <v>0</v>
      </c>
      <c r="AB220" s="3">
        <f>IFERROR(_xlfn.XMATCH(1, AA$1:AA220, 0, -1),0)</f>
        <v>213</v>
      </c>
      <c r="AC220" s="3">
        <f>IF(OR(ROW()=AB220,B220=""),"",MOD(ROW()-AB220,4) + IF(AND(MOD(ROW()-AB220,4)=0,$B221&lt;&gt;""),4,0))</f>
        <v>3</v>
      </c>
    </row>
    <row r="221" spans="1:29" ht="10.5" customHeigh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AA221" s="3">
        <f>COUNTA(A221)</f>
        <v>0</v>
      </c>
      <c r="AB221" s="3">
        <f>IFERROR(_xlfn.XMATCH(1, AA$1:AA221, 0, -1),0)</f>
        <v>213</v>
      </c>
      <c r="AC221" s="3" t="str">
        <f>IF(OR(ROW()=AB221,B221=""),"",MOD(ROW()-AB221,4) + IF(AND(MOD(ROW()-AB221,4)=0,$B222&lt;&gt;""),4,0))</f>
        <v/>
      </c>
    </row>
    <row r="222" spans="1:29" ht="10.5" customHeight="1" x14ac:dyDescent="0.3">
      <c r="A222" s="3" t="s">
        <v>237</v>
      </c>
      <c r="B222" s="4" t="s">
        <v>238</v>
      </c>
      <c r="C222" s="4" t="str">
        <f>C$3</f>
        <v>2015-16</v>
      </c>
      <c r="D222" s="4" t="str">
        <f t="shared" ref="D222:L222" si="22">D$3</f>
        <v>2016-17</v>
      </c>
      <c r="E222" s="4" t="str">
        <f t="shared" si="22"/>
        <v>2017-18</v>
      </c>
      <c r="F222" s="4" t="str">
        <f t="shared" si="22"/>
        <v>2018-19</v>
      </c>
      <c r="G222" s="4" t="str">
        <f t="shared" si="22"/>
        <v>2019-20</v>
      </c>
      <c r="H222" s="4" t="str">
        <f t="shared" si="22"/>
        <v>2020-21</v>
      </c>
      <c r="I222" s="4" t="str">
        <f t="shared" si="22"/>
        <v>2021-22</v>
      </c>
      <c r="J222" s="4" t="str">
        <f t="shared" si="22"/>
        <v>2022-23</v>
      </c>
      <c r="K222" s="4" t="str">
        <f t="shared" si="22"/>
        <v>2023-24</v>
      </c>
      <c r="L222" s="4" t="str">
        <f t="shared" si="22"/>
        <v>2024-25</v>
      </c>
      <c r="AA222" s="3">
        <f>COUNTA(A222)</f>
        <v>1</v>
      </c>
      <c r="AB222" s="3">
        <f>IFERROR(_xlfn.XMATCH(1, AA$1:AA222, 0, -1),0)</f>
        <v>222</v>
      </c>
      <c r="AC222" s="3" t="str">
        <f>IF(OR(ROW()=AB222,B222=""),"",MOD(ROW()-AB222,4) + IF(AND(MOD(ROW()-AB222,4)=0,$B223&lt;&gt;""),4,0))</f>
        <v/>
      </c>
    </row>
    <row r="223" spans="1:29" ht="10.5" customHeight="1" x14ac:dyDescent="0.3">
      <c r="A223" s="3" t="s">
        <v>237</v>
      </c>
      <c r="B223" s="13" t="s">
        <v>208</v>
      </c>
      <c r="C223" s="9">
        <v>0</v>
      </c>
      <c r="D223" s="9">
        <v>0</v>
      </c>
      <c r="E223" s="9">
        <v>0</v>
      </c>
      <c r="F223" s="9">
        <v>0</v>
      </c>
      <c r="G223" s="9">
        <v>7</v>
      </c>
      <c r="H223" s="9">
        <v>5</v>
      </c>
      <c r="I223" s="9">
        <v>3</v>
      </c>
      <c r="J223" s="9">
        <v>7</v>
      </c>
      <c r="K223" s="9">
        <v>3</v>
      </c>
      <c r="L223" s="9">
        <v>11</v>
      </c>
      <c r="AA223" s="3">
        <f>COUNTA(A223)</f>
        <v>1</v>
      </c>
      <c r="AB223" s="3">
        <f>IFERROR(_xlfn.XMATCH(1, AA$1:AA223, 0, -1),0)</f>
        <v>223</v>
      </c>
      <c r="AC223" s="3" t="str">
        <f>IF(OR(ROW()=AB223,B223=""),"",MOD(ROW()-AB223,4) + IF(AND(MOD(ROW()-AB223,4)=0,$B224&lt;&gt;""),4,0))</f>
        <v/>
      </c>
    </row>
    <row r="224" spans="1:29" ht="10.5" customHeight="1" x14ac:dyDescent="0.3">
      <c r="A224" s="3" t="s">
        <v>237</v>
      </c>
      <c r="B224" s="13" t="s">
        <v>213</v>
      </c>
      <c r="C224" s="9">
        <v>0</v>
      </c>
      <c r="D224" s="9">
        <v>0</v>
      </c>
      <c r="E224" s="9">
        <v>0</v>
      </c>
      <c r="F224" s="9">
        <v>0</v>
      </c>
      <c r="G224" s="9">
        <v>0</v>
      </c>
      <c r="H224" s="9">
        <v>8</v>
      </c>
      <c r="I224" s="9">
        <v>11</v>
      </c>
      <c r="J224" s="9">
        <v>11</v>
      </c>
      <c r="K224" s="9">
        <v>9</v>
      </c>
      <c r="L224" s="9">
        <v>9</v>
      </c>
      <c r="AA224" s="3">
        <f>COUNTA(A224)</f>
        <v>1</v>
      </c>
      <c r="AB224" s="3">
        <f>IFERROR(_xlfn.XMATCH(1, AA$1:AA224, 0, -1),0)</f>
        <v>224</v>
      </c>
      <c r="AC224" s="3" t="str">
        <f>IF(OR(ROW()=AB224,B224=""),"",MOD(ROW()-AB224,4) + IF(AND(MOD(ROW()-AB224,4)=0,$B225&lt;&gt;""),4,0))</f>
        <v/>
      </c>
    </row>
    <row r="225" spans="1:29" ht="10.5" customHeight="1" x14ac:dyDescent="0.3">
      <c r="A225" s="3" t="s">
        <v>237</v>
      </c>
      <c r="B225" s="13" t="s">
        <v>40</v>
      </c>
      <c r="C225" s="7">
        <v>21</v>
      </c>
      <c r="D225" s="7">
        <v>34</v>
      </c>
      <c r="E225" s="7">
        <v>29</v>
      </c>
      <c r="F225" s="7">
        <v>23</v>
      </c>
      <c r="G225" s="7">
        <v>22</v>
      </c>
      <c r="H225" s="7">
        <v>24</v>
      </c>
      <c r="I225" s="7">
        <v>22</v>
      </c>
      <c r="J225" s="7">
        <v>25</v>
      </c>
      <c r="K225" s="7">
        <v>15</v>
      </c>
      <c r="L225" s="7">
        <v>25</v>
      </c>
      <c r="AA225" s="3">
        <f>COUNTA(A225)</f>
        <v>1</v>
      </c>
      <c r="AB225" s="3">
        <f>IFERROR(_xlfn.XMATCH(1, AA$1:AA225, 0, -1),0)</f>
        <v>225</v>
      </c>
      <c r="AC225" s="3" t="str">
        <f>IF(OR(ROW()=AB225,B225=""),"",MOD(ROW()-AB225,4) + IF(AND(MOD(ROW()-AB225,4)=0,$B226&lt;&gt;""),4,0))</f>
        <v/>
      </c>
    </row>
    <row r="226" spans="1:29" ht="10.5" customHeight="1" x14ac:dyDescent="0.3">
      <c r="A226" s="3" t="s">
        <v>237</v>
      </c>
      <c r="B226" s="13" t="s">
        <v>41</v>
      </c>
      <c r="C226" s="7">
        <f t="shared" ref="C226:K226" si="23">SUM(C227:C236)</f>
        <v>110</v>
      </c>
      <c r="D226" s="7">
        <f t="shared" si="23"/>
        <v>99</v>
      </c>
      <c r="E226" s="7">
        <f t="shared" si="23"/>
        <v>110</v>
      </c>
      <c r="F226" s="7">
        <f t="shared" si="23"/>
        <v>111</v>
      </c>
      <c r="G226" s="7">
        <f t="shared" si="23"/>
        <v>124</v>
      </c>
      <c r="H226" s="7">
        <f t="shared" si="23"/>
        <v>109</v>
      </c>
      <c r="I226" s="7">
        <f t="shared" si="23"/>
        <v>102</v>
      </c>
      <c r="J226" s="7">
        <f t="shared" si="23"/>
        <v>113</v>
      </c>
      <c r="K226" s="7">
        <f t="shared" si="23"/>
        <v>115</v>
      </c>
      <c r="L226" s="7">
        <f t="shared" ref="L226" si="24">SUM(L227:L236)</f>
        <v>103</v>
      </c>
      <c r="AA226" s="3">
        <f>COUNTA(A226)</f>
        <v>1</v>
      </c>
      <c r="AB226" s="3">
        <f>IFERROR(_xlfn.XMATCH(1, AA$1:AA226, 0, -1),0)</f>
        <v>226</v>
      </c>
      <c r="AC226" s="3" t="str">
        <f>IF(OR(ROW()=AB226,B226=""),"",MOD(ROW()-AB226,4) + IF(AND(MOD(ROW()-AB226,4)=0,$B227&lt;&gt;""),4,0))</f>
        <v/>
      </c>
    </row>
    <row r="227" spans="1:29" ht="10.5" customHeight="1" x14ac:dyDescent="0.3">
      <c r="B227" s="17" t="s">
        <v>9</v>
      </c>
      <c r="C227" s="9">
        <v>17</v>
      </c>
      <c r="D227" s="9">
        <v>19</v>
      </c>
      <c r="E227" s="9">
        <v>16</v>
      </c>
      <c r="F227" s="9">
        <v>19</v>
      </c>
      <c r="G227" s="9">
        <v>22</v>
      </c>
      <c r="H227" s="9">
        <v>14</v>
      </c>
      <c r="I227" s="9">
        <v>13</v>
      </c>
      <c r="J227" s="9">
        <v>16</v>
      </c>
      <c r="K227" s="9">
        <v>20</v>
      </c>
      <c r="L227" s="9">
        <v>12</v>
      </c>
      <c r="AA227" s="3">
        <f>COUNTA(A227)</f>
        <v>0</v>
      </c>
      <c r="AB227" s="3">
        <f>IFERROR(_xlfn.XMATCH(1, AA$1:AA227, 0, -1),0)</f>
        <v>226</v>
      </c>
      <c r="AC227" s="3">
        <f>IF(OR(ROW()=AB227,B227=""),"",MOD(ROW()-AB227,4) + IF(AND(MOD(ROW()-AB227,4)=0,$B228&lt;&gt;""),4,0))</f>
        <v>1</v>
      </c>
    </row>
    <row r="228" spans="1:29" ht="10.5" customHeight="1" x14ac:dyDescent="0.3">
      <c r="B228" s="17" t="s">
        <v>121</v>
      </c>
      <c r="C228" s="9">
        <v>4</v>
      </c>
      <c r="D228" s="9">
        <v>3</v>
      </c>
      <c r="E228" s="9">
        <v>7</v>
      </c>
      <c r="F228" s="9">
        <v>4</v>
      </c>
      <c r="G228" s="9">
        <v>9</v>
      </c>
      <c r="H228" s="9">
        <v>5</v>
      </c>
      <c r="I228" s="9">
        <v>6</v>
      </c>
      <c r="J228" s="9">
        <v>1</v>
      </c>
      <c r="K228" s="9">
        <v>3</v>
      </c>
      <c r="L228" s="9">
        <v>5</v>
      </c>
      <c r="AA228" s="3">
        <f>COUNTA(A228)</f>
        <v>0</v>
      </c>
      <c r="AB228" s="3">
        <f>IFERROR(_xlfn.XMATCH(1, AA$1:AA228, 0, -1),0)</f>
        <v>226</v>
      </c>
      <c r="AC228" s="3">
        <f>IF(OR(ROW()=AB228,B228=""),"",MOD(ROW()-AB228,4) + IF(AND(MOD(ROW()-AB228,4)=0,$B229&lt;&gt;""),4,0))</f>
        <v>2</v>
      </c>
    </row>
    <row r="229" spans="1:29" ht="10.5" customHeight="1" x14ac:dyDescent="0.3">
      <c r="B229" s="17" t="s">
        <v>96</v>
      </c>
      <c r="C229" s="9">
        <v>4</v>
      </c>
      <c r="D229" s="9">
        <v>6</v>
      </c>
      <c r="E229" s="9">
        <v>7</v>
      </c>
      <c r="F229" s="9">
        <v>9</v>
      </c>
      <c r="G229" s="9">
        <v>12</v>
      </c>
      <c r="H229" s="9">
        <v>2</v>
      </c>
      <c r="I229" s="9">
        <v>0</v>
      </c>
      <c r="J229" s="9">
        <v>0</v>
      </c>
      <c r="K229" s="9">
        <v>0</v>
      </c>
      <c r="L229" s="9">
        <v>0</v>
      </c>
      <c r="AA229" s="3">
        <f>COUNTA(A229)</f>
        <v>0</v>
      </c>
      <c r="AB229" s="3">
        <f>IFERROR(_xlfn.XMATCH(1, AA$1:AA229, 0, -1),0)</f>
        <v>226</v>
      </c>
      <c r="AC229" s="3">
        <f>IF(OR(ROW()=AB229,B229=""),"",MOD(ROW()-AB229,4) + IF(AND(MOD(ROW()-AB229,4)=0,$B230&lt;&gt;""),4,0))</f>
        <v>3</v>
      </c>
    </row>
    <row r="230" spans="1:29" ht="10.5" customHeight="1" x14ac:dyDescent="0.3">
      <c r="B230" s="17" t="s">
        <v>165</v>
      </c>
      <c r="C230" s="9">
        <v>9</v>
      </c>
      <c r="D230" s="9">
        <v>2</v>
      </c>
      <c r="E230" s="9">
        <v>4</v>
      </c>
      <c r="F230" s="9">
        <v>7</v>
      </c>
      <c r="G230" s="9">
        <v>2</v>
      </c>
      <c r="H230" s="9">
        <v>7</v>
      </c>
      <c r="I230" s="9">
        <v>3</v>
      </c>
      <c r="J230" s="9">
        <v>4</v>
      </c>
      <c r="K230" s="9">
        <v>5</v>
      </c>
      <c r="L230" s="9">
        <v>6</v>
      </c>
      <c r="AA230" s="3">
        <f>COUNTA(A230)</f>
        <v>0</v>
      </c>
      <c r="AB230" s="3">
        <f>IFERROR(_xlfn.XMATCH(1, AA$1:AA230, 0, -1),0)</f>
        <v>226</v>
      </c>
      <c r="AC230" s="3">
        <f>IF(OR(ROW()=AB230,B230=""),"",MOD(ROW()-AB230,4) + IF(AND(MOD(ROW()-AB230,4)=0,$B231&lt;&gt;""),4,0))</f>
        <v>4</v>
      </c>
    </row>
    <row r="231" spans="1:29" ht="10.5" customHeight="1" x14ac:dyDescent="0.3">
      <c r="B231" s="17" t="s">
        <v>2</v>
      </c>
      <c r="C231" s="9">
        <v>53</v>
      </c>
      <c r="D231" s="9">
        <v>53</v>
      </c>
      <c r="E231" s="9">
        <v>51</v>
      </c>
      <c r="F231" s="9">
        <v>57</v>
      </c>
      <c r="G231" s="9">
        <v>53</v>
      </c>
      <c r="H231" s="9">
        <v>54</v>
      </c>
      <c r="I231" s="9">
        <v>53</v>
      </c>
      <c r="J231" s="9">
        <v>58</v>
      </c>
      <c r="K231" s="9">
        <v>53</v>
      </c>
      <c r="L231" s="9">
        <v>52</v>
      </c>
      <c r="AA231" s="3">
        <f>COUNTA(A231)</f>
        <v>0</v>
      </c>
      <c r="AB231" s="3">
        <f>IFERROR(_xlfn.XMATCH(1, AA$1:AA231, 0, -1),0)</f>
        <v>226</v>
      </c>
      <c r="AC231" s="3">
        <f>IF(OR(ROW()=AB231,B231=""),"",MOD(ROW()-AB231,4) + IF(AND(MOD(ROW()-AB231,4)=0,$B232&lt;&gt;""),4,0))</f>
        <v>1</v>
      </c>
    </row>
    <row r="232" spans="1:29" ht="10.5" customHeight="1" x14ac:dyDescent="0.3">
      <c r="B232" s="17" t="s">
        <v>174</v>
      </c>
      <c r="C232" s="9">
        <v>3</v>
      </c>
      <c r="D232" s="9">
        <v>2</v>
      </c>
      <c r="E232" s="9">
        <v>2</v>
      </c>
      <c r="F232" s="9">
        <v>2</v>
      </c>
      <c r="G232" s="9">
        <v>2</v>
      </c>
      <c r="H232" s="9">
        <v>2</v>
      </c>
      <c r="I232" s="9">
        <v>4</v>
      </c>
      <c r="J232" s="9">
        <v>1</v>
      </c>
      <c r="K232" s="9">
        <v>2</v>
      </c>
      <c r="L232" s="9">
        <v>1</v>
      </c>
      <c r="AA232" s="3">
        <f>COUNTA(A232)</f>
        <v>0</v>
      </c>
      <c r="AB232" s="3">
        <f>IFERROR(_xlfn.XMATCH(1, AA$1:AA232, 0, -1),0)</f>
        <v>226</v>
      </c>
      <c r="AC232" s="3">
        <f>IF(OR(ROW()=AB232,B232=""),"",MOD(ROW()-AB232,4) + IF(AND(MOD(ROW()-AB232,4)=0,$B233&lt;&gt;""),4,0))</f>
        <v>2</v>
      </c>
    </row>
    <row r="233" spans="1:29" ht="10.5" customHeight="1" x14ac:dyDescent="0.3">
      <c r="B233" s="17" t="s">
        <v>76</v>
      </c>
      <c r="C233" s="9">
        <v>0</v>
      </c>
      <c r="D233" s="9">
        <v>0</v>
      </c>
      <c r="E233" s="9">
        <v>0</v>
      </c>
      <c r="F233" s="9">
        <v>0</v>
      </c>
      <c r="G233" s="9">
        <v>1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AA233" s="3">
        <f>COUNTA(A233)</f>
        <v>0</v>
      </c>
      <c r="AB233" s="3">
        <f>IFERROR(_xlfn.XMATCH(1, AA$1:AA233, 0, -1),0)</f>
        <v>226</v>
      </c>
      <c r="AC233" s="3">
        <f>IF(OR(ROW()=AB233,B233=""),"",MOD(ROW()-AB233,4) + IF(AND(MOD(ROW()-AB233,4)=0,$B234&lt;&gt;""),4,0))</f>
        <v>3</v>
      </c>
    </row>
    <row r="234" spans="1:29" ht="10.5" customHeight="1" x14ac:dyDescent="0.3">
      <c r="B234" s="17" t="s">
        <v>214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6</v>
      </c>
      <c r="I234" s="9">
        <v>10</v>
      </c>
      <c r="J234" s="9">
        <v>14</v>
      </c>
      <c r="K234" s="9">
        <v>12</v>
      </c>
      <c r="L234" s="9">
        <v>12</v>
      </c>
      <c r="AA234" s="3">
        <f>COUNTA(A234)</f>
        <v>0</v>
      </c>
      <c r="AB234" s="3">
        <f>IFERROR(_xlfn.XMATCH(1, AA$1:AA234, 0, -1),0)</f>
        <v>226</v>
      </c>
      <c r="AC234" s="3">
        <f>IF(OR(ROW()=AB234,B234=""),"",MOD(ROW()-AB234,4) + IF(AND(MOD(ROW()-AB234,4)=0,$B235&lt;&gt;""),4,0))</f>
        <v>4</v>
      </c>
    </row>
    <row r="235" spans="1:29" ht="10.5" customHeight="1" x14ac:dyDescent="0.3">
      <c r="B235" s="17" t="s">
        <v>176</v>
      </c>
      <c r="C235" s="9">
        <v>5</v>
      </c>
      <c r="D235" s="9">
        <v>6</v>
      </c>
      <c r="E235" s="9">
        <v>4</v>
      </c>
      <c r="F235" s="9">
        <v>6</v>
      </c>
      <c r="G235" s="9">
        <v>7</v>
      </c>
      <c r="H235" s="9">
        <v>4</v>
      </c>
      <c r="I235" s="9">
        <v>3</v>
      </c>
      <c r="J235" s="9">
        <v>5</v>
      </c>
      <c r="K235" s="9">
        <v>7</v>
      </c>
      <c r="L235" s="9">
        <v>6</v>
      </c>
      <c r="AA235" s="3">
        <f>COUNTA(A235)</f>
        <v>0</v>
      </c>
      <c r="AB235" s="3">
        <f>IFERROR(_xlfn.XMATCH(1, AA$1:AA235, 0, -1),0)</f>
        <v>226</v>
      </c>
      <c r="AC235" s="3">
        <f>IF(OR(ROW()=AB235,B235=""),"",MOD(ROW()-AB235,4) + IF(AND(MOD(ROW()-AB235,4)=0,$B236&lt;&gt;""),4,0))</f>
        <v>1</v>
      </c>
    </row>
    <row r="236" spans="1:29" ht="10.5" customHeight="1" x14ac:dyDescent="0.3">
      <c r="B236" s="17" t="s">
        <v>104</v>
      </c>
      <c r="C236" s="9">
        <v>15</v>
      </c>
      <c r="D236" s="9">
        <v>8</v>
      </c>
      <c r="E236" s="9">
        <v>19</v>
      </c>
      <c r="F236" s="9">
        <v>7</v>
      </c>
      <c r="G236" s="9">
        <v>16</v>
      </c>
      <c r="H236" s="9">
        <v>15</v>
      </c>
      <c r="I236" s="9">
        <v>10</v>
      </c>
      <c r="J236" s="9">
        <v>14</v>
      </c>
      <c r="K236" s="9">
        <v>13</v>
      </c>
      <c r="L236" s="9">
        <v>9</v>
      </c>
      <c r="AA236" s="3">
        <f>COUNTA(A236)</f>
        <v>0</v>
      </c>
      <c r="AB236" s="3">
        <f>IFERROR(_xlfn.XMATCH(1, AA$1:AA236, 0, -1),0)</f>
        <v>226</v>
      </c>
      <c r="AC236" s="3">
        <f>IF(OR(ROW()=AB236,B236=""),"",MOD(ROW()-AB236,4) + IF(AND(MOD(ROW()-AB236,4)=0,$B237&lt;&gt;""),4,0))</f>
        <v>2</v>
      </c>
    </row>
    <row r="237" spans="1:29" ht="10.5" customHeight="1" x14ac:dyDescent="0.3">
      <c r="A237" s="3" t="s">
        <v>237</v>
      </c>
      <c r="B237" s="13" t="s">
        <v>42</v>
      </c>
      <c r="C237" s="7">
        <v>27</v>
      </c>
      <c r="D237" s="7">
        <v>34</v>
      </c>
      <c r="E237" s="7">
        <v>34</v>
      </c>
      <c r="F237" s="7">
        <v>36</v>
      </c>
      <c r="G237" s="7">
        <v>36</v>
      </c>
      <c r="H237" s="7">
        <v>40</v>
      </c>
      <c r="I237" s="7">
        <v>41</v>
      </c>
      <c r="J237" s="7">
        <v>34</v>
      </c>
      <c r="K237" s="7">
        <v>37</v>
      </c>
      <c r="L237" s="7">
        <v>23</v>
      </c>
      <c r="AA237" s="3">
        <f>COUNTA(A237)</f>
        <v>1</v>
      </c>
      <c r="AB237" s="3">
        <f>IFERROR(_xlfn.XMATCH(1, AA$1:AA237, 0, -1),0)</f>
        <v>237</v>
      </c>
      <c r="AC237" s="3" t="str">
        <f>IF(OR(ROW()=AB237,B237=""),"",MOD(ROW()-AB237,4) + IF(AND(MOD(ROW()-AB237,4)=0,$B238&lt;&gt;""),4,0))</f>
        <v/>
      </c>
    </row>
    <row r="238" spans="1:29" ht="10.5" customHeight="1" x14ac:dyDescent="0.3">
      <c r="A238" s="3" t="s">
        <v>237</v>
      </c>
      <c r="B238" s="13" t="s">
        <v>35</v>
      </c>
      <c r="C238" s="7">
        <v>4</v>
      </c>
      <c r="D238" s="7">
        <v>6</v>
      </c>
      <c r="E238" s="7">
        <v>2</v>
      </c>
      <c r="F238" s="7">
        <v>9</v>
      </c>
      <c r="G238" s="7">
        <v>4</v>
      </c>
      <c r="H238" s="7">
        <v>1</v>
      </c>
      <c r="I238" s="7">
        <v>1</v>
      </c>
      <c r="J238" s="7">
        <v>1</v>
      </c>
      <c r="K238" s="7">
        <v>3</v>
      </c>
      <c r="L238" s="7">
        <v>0</v>
      </c>
      <c r="AA238" s="3">
        <f>COUNTA(A238)</f>
        <v>1</v>
      </c>
      <c r="AB238" s="3">
        <f>IFERROR(_xlfn.XMATCH(1, AA$1:AA238, 0, -1),0)</f>
        <v>238</v>
      </c>
      <c r="AC238" s="3" t="str">
        <f>IF(OR(ROW()=AB238,B238=""),"",MOD(ROW()-AB238,4) + IF(AND(MOD(ROW()-AB238,4)=0,$B239&lt;&gt;""),4,0))</f>
        <v/>
      </c>
    </row>
    <row r="239" spans="1:29" ht="10.5" customHeight="1" x14ac:dyDescent="0.3">
      <c r="A239" s="3" t="s">
        <v>237</v>
      </c>
      <c r="B239" s="13" t="s">
        <v>44</v>
      </c>
      <c r="C239" s="7">
        <v>6</v>
      </c>
      <c r="D239" s="7">
        <v>24</v>
      </c>
      <c r="E239" s="7">
        <v>25</v>
      </c>
      <c r="F239" s="7">
        <v>24</v>
      </c>
      <c r="G239" s="7">
        <v>25</v>
      </c>
      <c r="H239" s="7">
        <v>24</v>
      </c>
      <c r="I239" s="7">
        <v>24</v>
      </c>
      <c r="J239" s="7">
        <v>23</v>
      </c>
      <c r="K239" s="7">
        <v>25</v>
      </c>
      <c r="L239" s="7">
        <v>22</v>
      </c>
      <c r="AA239" s="3">
        <f>COUNTA(A239)</f>
        <v>1</v>
      </c>
      <c r="AB239" s="3">
        <f>IFERROR(_xlfn.XMATCH(1, AA$1:AA239, 0, -1),0)</f>
        <v>239</v>
      </c>
      <c r="AC239" s="3" t="str">
        <f>IF(OR(ROW()=AB239,B239=""),"",MOD(ROW()-AB239,4) + IF(AND(MOD(ROW()-AB239,4)=0,$B240&lt;&gt;""),4,0))</f>
        <v/>
      </c>
    </row>
    <row r="240" spans="1:29" ht="10.5" customHeight="1" x14ac:dyDescent="0.3">
      <c r="A240" s="3" t="s">
        <v>237</v>
      </c>
      <c r="B240" s="13" t="s">
        <v>221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8</v>
      </c>
      <c r="J240" s="7">
        <v>12</v>
      </c>
      <c r="K240" s="7">
        <v>7</v>
      </c>
      <c r="L240" s="7">
        <v>11</v>
      </c>
      <c r="AA240" s="3">
        <f>COUNTA(A240)</f>
        <v>1</v>
      </c>
      <c r="AB240" s="3">
        <f>IFERROR(_xlfn.XMATCH(1, AA$1:AA240, 0, -1),0)</f>
        <v>240</v>
      </c>
      <c r="AC240" s="3" t="str">
        <f>IF(OR(ROW()=AB240,B240=""),"",MOD(ROW()-AB240,4) + IF(AND(MOD(ROW()-AB240,4)=0,$B241&lt;&gt;""),4,0))</f>
        <v/>
      </c>
    </row>
    <row r="241" spans="1:29" ht="10.5" customHeight="1" x14ac:dyDescent="0.3">
      <c r="A241" s="3" t="s">
        <v>237</v>
      </c>
      <c r="B241" s="13" t="s">
        <v>45</v>
      </c>
      <c r="C241" s="7">
        <v>58</v>
      </c>
      <c r="D241" s="7">
        <v>55</v>
      </c>
      <c r="E241" s="7">
        <v>66</v>
      </c>
      <c r="F241" s="7">
        <v>71</v>
      </c>
      <c r="G241" s="7">
        <v>42</v>
      </c>
      <c r="H241" s="7">
        <v>49</v>
      </c>
      <c r="I241" s="7">
        <v>71</v>
      </c>
      <c r="J241" s="7">
        <v>65</v>
      </c>
      <c r="K241" s="7">
        <v>71</v>
      </c>
      <c r="L241" s="7">
        <v>56</v>
      </c>
      <c r="AA241" s="3">
        <f>COUNTA(A241)</f>
        <v>1</v>
      </c>
      <c r="AB241" s="3">
        <f>IFERROR(_xlfn.XMATCH(1, AA$1:AA241, 0, -1),0)</f>
        <v>241</v>
      </c>
      <c r="AC241" s="3" t="str">
        <f>IF(OR(ROW()=AB241,B241=""),"",MOD(ROW()-AB241,4) + IF(AND(MOD(ROW()-AB241,4)=0,$B242&lt;&gt;""),4,0))</f>
        <v/>
      </c>
    </row>
    <row r="242" spans="1:29" ht="10.5" customHeight="1" x14ac:dyDescent="0.3">
      <c r="A242" s="3" t="s">
        <v>237</v>
      </c>
      <c r="B242" s="13" t="s">
        <v>46</v>
      </c>
      <c r="C242" s="7">
        <f t="shared" ref="C242:L242" si="25">SUM(C243:C294)</f>
        <v>222</v>
      </c>
      <c r="D242" s="7">
        <f t="shared" si="25"/>
        <v>240</v>
      </c>
      <c r="E242" s="7">
        <f t="shared" si="25"/>
        <v>267</v>
      </c>
      <c r="F242" s="7">
        <f t="shared" si="25"/>
        <v>241</v>
      </c>
      <c r="G242" s="7">
        <f t="shared" si="25"/>
        <v>346</v>
      </c>
      <c r="H242" s="7">
        <f t="shared" si="25"/>
        <v>412</v>
      </c>
      <c r="I242" s="7">
        <f t="shared" si="25"/>
        <v>399</v>
      </c>
      <c r="J242" s="7">
        <f t="shared" si="25"/>
        <v>403</v>
      </c>
      <c r="K242" s="7">
        <f t="shared" si="25"/>
        <v>392</v>
      </c>
      <c r="L242" s="7">
        <f t="shared" si="25"/>
        <v>450</v>
      </c>
      <c r="AA242" s="3">
        <f>COUNTA(A242)</f>
        <v>1</v>
      </c>
      <c r="AB242" s="3">
        <f>IFERROR(_xlfn.XMATCH(1, AA$1:AA242, 0, -1),0)</f>
        <v>242</v>
      </c>
      <c r="AC242" s="3" t="str">
        <f>IF(OR(ROW()=AB242,B242=""),"",MOD(ROW()-AB242,4) + IF(AND(MOD(ROW()-AB242,4)=0,$B243&lt;&gt;""),4,0))</f>
        <v/>
      </c>
    </row>
    <row r="243" spans="1:29" ht="10.5" customHeight="1" x14ac:dyDescent="0.3">
      <c r="B243" s="17" t="s">
        <v>132</v>
      </c>
      <c r="C243" s="9">
        <v>21</v>
      </c>
      <c r="D243" s="9">
        <v>15</v>
      </c>
      <c r="E243" s="9">
        <v>11</v>
      </c>
      <c r="F243" s="9">
        <v>2</v>
      </c>
      <c r="G243" s="9">
        <v>6</v>
      </c>
      <c r="H243" s="9">
        <v>10</v>
      </c>
      <c r="I243" s="9">
        <v>1</v>
      </c>
      <c r="J243" s="9">
        <v>5</v>
      </c>
      <c r="K243" s="9">
        <v>7</v>
      </c>
      <c r="L243" s="9">
        <v>2</v>
      </c>
      <c r="AA243" s="3">
        <f>COUNTA(A243)</f>
        <v>0</v>
      </c>
      <c r="AB243" s="3">
        <f>IFERROR(_xlfn.XMATCH(1, AA$1:AA243, 0, -1),0)</f>
        <v>242</v>
      </c>
      <c r="AC243" s="3">
        <f>IF(OR(ROW()=AB243,B243=""),"",MOD(ROW()-AB243,4) + IF(AND(MOD(ROW()-AB243,4)=0,$B244&lt;&gt;""),4,0))</f>
        <v>1</v>
      </c>
    </row>
    <row r="244" spans="1:29" ht="10.5" customHeight="1" x14ac:dyDescent="0.3">
      <c r="B244" s="17" t="s">
        <v>154</v>
      </c>
      <c r="C244" s="9">
        <v>0</v>
      </c>
      <c r="D244" s="9">
        <v>1</v>
      </c>
      <c r="E244" s="9">
        <v>0</v>
      </c>
      <c r="F244" s="9">
        <v>1</v>
      </c>
      <c r="G244" s="9">
        <v>2</v>
      </c>
      <c r="H244" s="9">
        <v>0</v>
      </c>
      <c r="I244" s="9">
        <v>2</v>
      </c>
      <c r="J244" s="9">
        <v>3</v>
      </c>
      <c r="K244" s="9">
        <v>2</v>
      </c>
      <c r="L244" s="9">
        <v>3</v>
      </c>
      <c r="AA244" s="3">
        <f>COUNTA(A244)</f>
        <v>0</v>
      </c>
      <c r="AB244" s="3">
        <f>IFERROR(_xlfn.XMATCH(1, AA$1:AA244, 0, -1),0)</f>
        <v>242</v>
      </c>
      <c r="AC244" s="3">
        <f>IF(OR(ROW()=AB244,B244=""),"",MOD(ROW()-AB244,4) + IF(AND(MOD(ROW()-AB244,4)=0,$B245&lt;&gt;""),4,0))</f>
        <v>2</v>
      </c>
    </row>
    <row r="245" spans="1:29" ht="10.5" customHeight="1" x14ac:dyDescent="0.3">
      <c r="B245" s="17" t="s">
        <v>167</v>
      </c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2</v>
      </c>
      <c r="I245" s="9">
        <v>6</v>
      </c>
      <c r="J245" s="9">
        <v>8</v>
      </c>
      <c r="K245" s="9">
        <v>11</v>
      </c>
      <c r="L245" s="9">
        <v>10</v>
      </c>
      <c r="AA245" s="3">
        <f>COUNTA(A245)</f>
        <v>0</v>
      </c>
      <c r="AB245" s="3">
        <f>IFERROR(_xlfn.XMATCH(1, AA$1:AA245, 0, -1),0)</f>
        <v>242</v>
      </c>
      <c r="AC245" s="3">
        <f>IF(OR(ROW()=AB245,B245=""),"",MOD(ROW()-AB245,4) + IF(AND(MOD(ROW()-AB245,4)=0,$B246&lt;&gt;""),4,0))</f>
        <v>3</v>
      </c>
    </row>
    <row r="246" spans="1:29" ht="10.5" customHeight="1" x14ac:dyDescent="0.3">
      <c r="B246" s="17" t="s">
        <v>95</v>
      </c>
      <c r="C246" s="9">
        <v>0</v>
      </c>
      <c r="D246" s="9">
        <v>0</v>
      </c>
      <c r="E246" s="9">
        <v>1</v>
      </c>
      <c r="F246" s="9">
        <v>0</v>
      </c>
      <c r="G246" s="9">
        <v>0</v>
      </c>
      <c r="H246" s="9">
        <v>1</v>
      </c>
      <c r="I246" s="9">
        <v>1</v>
      </c>
      <c r="J246" s="9">
        <v>0</v>
      </c>
      <c r="K246" s="9">
        <v>0</v>
      </c>
      <c r="L246" s="9">
        <v>0</v>
      </c>
      <c r="AA246" s="3">
        <f>COUNTA(A246)</f>
        <v>0</v>
      </c>
      <c r="AB246" s="3">
        <f>IFERROR(_xlfn.XMATCH(1, AA$1:AA246, 0, -1),0)</f>
        <v>242</v>
      </c>
      <c r="AC246" s="3">
        <f>IF(OR(ROW()=AB246,B246=""),"",MOD(ROW()-AB246,4) + IF(AND(MOD(ROW()-AB246,4)=0,$B247&lt;&gt;""),4,0))</f>
        <v>4</v>
      </c>
    </row>
    <row r="247" spans="1:29" ht="10.5" customHeight="1" x14ac:dyDescent="0.3">
      <c r="B247" s="17" t="s">
        <v>225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1</v>
      </c>
      <c r="AA247" s="3">
        <f>COUNTA(A247)</f>
        <v>0</v>
      </c>
      <c r="AB247" s="3">
        <f>IFERROR(_xlfn.XMATCH(1, AA$1:AA247, 0, -1),0)</f>
        <v>242</v>
      </c>
      <c r="AC247" s="3">
        <f>IF(OR(ROW()=AB247,B247=""),"",MOD(ROW()-AB247,4) + IF(AND(MOD(ROW()-AB247,4)=0,$B248&lt;&gt;""),4,0))</f>
        <v>1</v>
      </c>
    </row>
    <row r="248" spans="1:29" ht="10.5" customHeight="1" x14ac:dyDescent="0.3">
      <c r="B248" s="17" t="s">
        <v>98</v>
      </c>
      <c r="C248" s="9">
        <v>1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AA248" s="3">
        <f>COUNTA(A248)</f>
        <v>0</v>
      </c>
      <c r="AB248" s="3">
        <f>IFERROR(_xlfn.XMATCH(1, AA$1:AA248, 0, -1),0)</f>
        <v>242</v>
      </c>
      <c r="AC248" s="3">
        <f>IF(OR(ROW()=AB248,B248=""),"",MOD(ROW()-AB248,4) + IF(AND(MOD(ROW()-AB248,4)=0,$B249&lt;&gt;""),4,0))</f>
        <v>2</v>
      </c>
    </row>
    <row r="249" spans="1:29" ht="10.5" customHeight="1" x14ac:dyDescent="0.3">
      <c r="B249" s="17" t="s">
        <v>114</v>
      </c>
      <c r="C249" s="9">
        <v>17</v>
      </c>
      <c r="D249" s="9">
        <v>13</v>
      </c>
      <c r="E249" s="9">
        <v>13</v>
      </c>
      <c r="F249" s="9">
        <v>5</v>
      </c>
      <c r="G249" s="9">
        <v>11</v>
      </c>
      <c r="H249" s="9">
        <v>7</v>
      </c>
      <c r="I249" s="9">
        <v>9</v>
      </c>
      <c r="J249" s="9">
        <v>8</v>
      </c>
      <c r="K249" s="9">
        <v>8</v>
      </c>
      <c r="L249" s="9">
        <v>13</v>
      </c>
      <c r="AA249" s="3">
        <f>COUNTA(A249)</f>
        <v>0</v>
      </c>
      <c r="AB249" s="3">
        <f>IFERROR(_xlfn.XMATCH(1, AA$1:AA249, 0, -1),0)</f>
        <v>242</v>
      </c>
      <c r="AC249" s="3">
        <f>IF(OR(ROW()=AB249,B249=""),"",MOD(ROW()-AB249,4) + IF(AND(MOD(ROW()-AB249,4)=0,$B250&lt;&gt;""),4,0))</f>
        <v>3</v>
      </c>
    </row>
    <row r="250" spans="1:29" ht="10.5" customHeight="1" x14ac:dyDescent="0.3">
      <c r="B250" s="17" t="s">
        <v>136</v>
      </c>
      <c r="C250" s="9">
        <v>0</v>
      </c>
      <c r="D250" s="9">
        <v>0</v>
      </c>
      <c r="E250" s="9">
        <v>0</v>
      </c>
      <c r="F250" s="9">
        <v>1</v>
      </c>
      <c r="G250" s="9">
        <v>0</v>
      </c>
      <c r="H250" s="9">
        <v>0</v>
      </c>
      <c r="I250" s="9">
        <v>1</v>
      </c>
      <c r="J250" s="9">
        <v>0</v>
      </c>
      <c r="K250" s="9">
        <v>0</v>
      </c>
      <c r="L250" s="9">
        <v>1</v>
      </c>
      <c r="AA250" s="3">
        <f>COUNTA(A250)</f>
        <v>0</v>
      </c>
      <c r="AB250" s="3">
        <f>IFERROR(_xlfn.XMATCH(1, AA$1:AA250, 0, -1),0)</f>
        <v>242</v>
      </c>
      <c r="AC250" s="3">
        <f>IF(OR(ROW()=AB250,B250=""),"",MOD(ROW()-AB250,4) + IF(AND(MOD(ROW()-AB250,4)=0,$B251&lt;&gt;""),4,0))</f>
        <v>4</v>
      </c>
    </row>
    <row r="251" spans="1:29" ht="10.5" customHeight="1" x14ac:dyDescent="0.3">
      <c r="B251" s="17" t="s">
        <v>123</v>
      </c>
      <c r="C251" s="9">
        <v>3</v>
      </c>
      <c r="D251" s="9">
        <v>11</v>
      </c>
      <c r="E251" s="9">
        <v>9</v>
      </c>
      <c r="F251" s="9">
        <v>5</v>
      </c>
      <c r="G251" s="9">
        <v>14</v>
      </c>
      <c r="H251" s="9">
        <v>10</v>
      </c>
      <c r="I251" s="9">
        <v>13</v>
      </c>
      <c r="J251" s="9">
        <v>11</v>
      </c>
      <c r="K251" s="9">
        <v>9</v>
      </c>
      <c r="L251" s="9">
        <v>7</v>
      </c>
      <c r="AA251" s="3">
        <f>COUNTA(A251)</f>
        <v>0</v>
      </c>
      <c r="AB251" s="3">
        <f>IFERROR(_xlfn.XMATCH(1, AA$1:AA251, 0, -1),0)</f>
        <v>242</v>
      </c>
      <c r="AC251" s="3">
        <f>IF(OR(ROW()=AB251,B251=""),"",MOD(ROW()-AB251,4) + IF(AND(MOD(ROW()-AB251,4)=0,$B252&lt;&gt;""),4,0))</f>
        <v>1</v>
      </c>
    </row>
    <row r="252" spans="1:29" ht="10.5" customHeight="1" x14ac:dyDescent="0.3">
      <c r="B252" s="17" t="s">
        <v>63</v>
      </c>
      <c r="C252" s="9">
        <v>0</v>
      </c>
      <c r="D252" s="9">
        <v>9</v>
      </c>
      <c r="E252" s="9">
        <v>21</v>
      </c>
      <c r="F252" s="9">
        <v>50</v>
      </c>
      <c r="G252" s="9">
        <v>106</v>
      </c>
      <c r="H252" s="9">
        <v>147</v>
      </c>
      <c r="I252" s="9">
        <v>147</v>
      </c>
      <c r="J252" s="9">
        <v>134</v>
      </c>
      <c r="K252" s="9">
        <v>128</v>
      </c>
      <c r="L252" s="9">
        <v>141</v>
      </c>
      <c r="AA252" s="3">
        <f>COUNTA(A252)</f>
        <v>0</v>
      </c>
      <c r="AB252" s="3">
        <f>IFERROR(_xlfn.XMATCH(1, AA$1:AA252, 0, -1),0)</f>
        <v>242</v>
      </c>
      <c r="AC252" s="3">
        <f>IF(OR(ROW()=AB252,B252=""),"",MOD(ROW()-AB252,4) + IF(AND(MOD(ROW()-AB252,4)=0,$B253&lt;&gt;""),4,0))</f>
        <v>2</v>
      </c>
    </row>
    <row r="253" spans="1:29" ht="10.5" customHeight="1" x14ac:dyDescent="0.3">
      <c r="B253" s="17" t="s">
        <v>106</v>
      </c>
      <c r="C253" s="9">
        <v>9</v>
      </c>
      <c r="D253" s="9">
        <v>7</v>
      </c>
      <c r="E253" s="9">
        <v>6</v>
      </c>
      <c r="F253" s="9">
        <v>4</v>
      </c>
      <c r="G253" s="9">
        <v>3</v>
      </c>
      <c r="H253" s="9">
        <v>2</v>
      </c>
      <c r="I253" s="9">
        <v>5</v>
      </c>
      <c r="J253" s="9">
        <v>3</v>
      </c>
      <c r="K253" s="9">
        <v>1</v>
      </c>
      <c r="L253" s="9">
        <v>7</v>
      </c>
      <c r="AA253" s="3">
        <f>COUNTA(A253)</f>
        <v>0</v>
      </c>
      <c r="AB253" s="3">
        <f>IFERROR(_xlfn.XMATCH(1, AA$1:AA253, 0, -1),0)</f>
        <v>242</v>
      </c>
      <c r="AC253" s="3">
        <f>IF(OR(ROW()=AB253,B253=""),"",MOD(ROW()-AB253,4) + IF(AND(MOD(ROW()-AB253,4)=0,$B254&lt;&gt;""),4,0))</f>
        <v>3</v>
      </c>
    </row>
    <row r="254" spans="1:29" ht="10.5" customHeight="1" x14ac:dyDescent="0.3">
      <c r="B254" s="17" t="s">
        <v>4</v>
      </c>
      <c r="C254" s="9">
        <v>3</v>
      </c>
      <c r="D254" s="9">
        <v>11</v>
      </c>
      <c r="E254" s="9">
        <v>8</v>
      </c>
      <c r="F254" s="9">
        <v>8</v>
      </c>
      <c r="G254" s="9">
        <v>10</v>
      </c>
      <c r="H254" s="9">
        <v>8</v>
      </c>
      <c r="I254" s="9">
        <v>3</v>
      </c>
      <c r="J254" s="9">
        <v>12</v>
      </c>
      <c r="K254" s="9">
        <v>7</v>
      </c>
      <c r="L254" s="9">
        <v>11</v>
      </c>
      <c r="AA254" s="3">
        <f>COUNTA(A254)</f>
        <v>0</v>
      </c>
      <c r="AB254" s="3">
        <f>IFERROR(_xlfn.XMATCH(1, AA$1:AA254, 0, -1),0)</f>
        <v>242</v>
      </c>
      <c r="AC254" s="3">
        <f>IF(OR(ROW()=AB254,B254=""),"",MOD(ROW()-AB254,4) + IF(AND(MOD(ROW()-AB254,4)=0,$B255&lt;&gt;""),4,0))</f>
        <v>4</v>
      </c>
    </row>
    <row r="255" spans="1:29" ht="10.5" customHeight="1" x14ac:dyDescent="0.3">
      <c r="B255" s="17" t="s">
        <v>129</v>
      </c>
      <c r="C255" s="9">
        <v>20</v>
      </c>
      <c r="D255" s="9">
        <v>16</v>
      </c>
      <c r="E255" s="9">
        <v>21</v>
      </c>
      <c r="F255" s="9">
        <v>14</v>
      </c>
      <c r="G255" s="9">
        <v>30</v>
      </c>
      <c r="H255" s="9">
        <v>21</v>
      </c>
      <c r="I255" s="9">
        <v>19</v>
      </c>
      <c r="J255" s="9">
        <v>15</v>
      </c>
      <c r="K255" s="9">
        <v>10</v>
      </c>
      <c r="L255" s="9">
        <v>10</v>
      </c>
      <c r="AA255" s="3">
        <f>COUNTA(A255)</f>
        <v>0</v>
      </c>
      <c r="AB255" s="3">
        <f>IFERROR(_xlfn.XMATCH(1, AA$1:AA255, 0, -1),0)</f>
        <v>242</v>
      </c>
      <c r="AC255" s="3">
        <f>IF(OR(ROW()=AB255,B255=""),"",MOD(ROW()-AB255,4) + IF(AND(MOD(ROW()-AB255,4)=0,$B256&lt;&gt;""),4,0))</f>
        <v>1</v>
      </c>
    </row>
    <row r="256" spans="1:29" ht="10.5" customHeight="1" x14ac:dyDescent="0.3">
      <c r="B256" s="17" t="s">
        <v>172</v>
      </c>
      <c r="C256" s="9">
        <v>1</v>
      </c>
      <c r="D256" s="9">
        <v>2</v>
      </c>
      <c r="E256" s="9">
        <v>5</v>
      </c>
      <c r="F256" s="9">
        <v>3</v>
      </c>
      <c r="G256" s="9">
        <v>2</v>
      </c>
      <c r="H256" s="9">
        <v>1</v>
      </c>
      <c r="I256" s="9">
        <v>5</v>
      </c>
      <c r="J256" s="9">
        <v>0</v>
      </c>
      <c r="K256" s="9">
        <v>2</v>
      </c>
      <c r="L256" s="9">
        <v>2</v>
      </c>
      <c r="AA256" s="3">
        <f>COUNTA(A256)</f>
        <v>0</v>
      </c>
      <c r="AB256" s="3">
        <f>IFERROR(_xlfn.XMATCH(1, AA$1:AA256, 0, -1),0)</f>
        <v>242</v>
      </c>
      <c r="AC256" s="3">
        <f>IF(OR(ROW()=AB256,B256=""),"",MOD(ROW()-AB256,4) + IF(AND(MOD(ROW()-AB256,4)=0,$B257&lt;&gt;""),4,0))</f>
        <v>2</v>
      </c>
    </row>
    <row r="257" spans="1:29" ht="10.5" customHeight="1" x14ac:dyDescent="0.3">
      <c r="B257" s="17" t="s">
        <v>169</v>
      </c>
      <c r="C257" s="9">
        <v>1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AA257" s="3">
        <f>COUNTA(A257)</f>
        <v>0</v>
      </c>
      <c r="AB257" s="3">
        <f>IFERROR(_xlfn.XMATCH(1, AA$1:AA257, 0, -1),0)</f>
        <v>242</v>
      </c>
      <c r="AC257" s="3">
        <f>IF(OR(ROW()=AB257,B257=""),"",MOD(ROW()-AB257,4) + IF(AND(MOD(ROW()-AB257,4)=0,$B258&lt;&gt;""),4,0))</f>
        <v>3</v>
      </c>
    </row>
    <row r="258" spans="1:29" ht="10.5" customHeight="1" x14ac:dyDescent="0.3">
      <c r="B258" s="17" t="s">
        <v>91</v>
      </c>
      <c r="C258" s="9">
        <v>1</v>
      </c>
      <c r="D258" s="9">
        <v>2</v>
      </c>
      <c r="E258" s="9">
        <v>1</v>
      </c>
      <c r="F258" s="9">
        <v>1</v>
      </c>
      <c r="G258" s="9">
        <v>2</v>
      </c>
      <c r="H258" s="9">
        <v>1</v>
      </c>
      <c r="I258" s="9">
        <v>2</v>
      </c>
      <c r="J258" s="9">
        <v>1</v>
      </c>
      <c r="K258" s="9">
        <v>3</v>
      </c>
      <c r="L258" s="9">
        <v>6</v>
      </c>
      <c r="AA258" s="3">
        <f>COUNTA(A258)</f>
        <v>0</v>
      </c>
      <c r="AB258" s="3">
        <f>IFERROR(_xlfn.XMATCH(1, AA$1:AA258, 0, -1),0)</f>
        <v>242</v>
      </c>
      <c r="AC258" s="3">
        <f>IF(OR(ROW()=AB258,B258=""),"",MOD(ROW()-AB258,4) + IF(AND(MOD(ROW()-AB258,4)=0,$B259&lt;&gt;""),4,0))</f>
        <v>4</v>
      </c>
    </row>
    <row r="259" spans="1:29" ht="10.5" customHeight="1" x14ac:dyDescent="0.3">
      <c r="B259" s="17" t="s">
        <v>206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7</v>
      </c>
      <c r="L259" s="9">
        <v>23</v>
      </c>
      <c r="AA259" s="3">
        <f>COUNTA(A259)</f>
        <v>0</v>
      </c>
      <c r="AB259" s="3">
        <f>IFERROR(_xlfn.XMATCH(1, AA$1:AA259, 0, -1),0)</f>
        <v>242</v>
      </c>
      <c r="AC259" s="3">
        <f>IF(OR(ROW()=AB259,B259=""),"",MOD(ROW()-AB259,4) + IF(AND(MOD(ROW()-AB259,4)=0,$B260&lt;&gt;""),4,0))</f>
        <v>1</v>
      </c>
    </row>
    <row r="260" spans="1:29" ht="10.5" customHeight="1" x14ac:dyDescent="0.3">
      <c r="B260" s="17" t="s">
        <v>168</v>
      </c>
      <c r="C260" s="9">
        <v>1</v>
      </c>
      <c r="D260" s="9">
        <v>2</v>
      </c>
      <c r="E260" s="9">
        <v>1</v>
      </c>
      <c r="F260" s="9">
        <v>4</v>
      </c>
      <c r="G260" s="9">
        <v>4</v>
      </c>
      <c r="H260" s="9">
        <v>1</v>
      </c>
      <c r="I260" s="9">
        <v>4</v>
      </c>
      <c r="J260" s="9">
        <v>3</v>
      </c>
      <c r="K260" s="9">
        <v>2</v>
      </c>
      <c r="L260" s="9">
        <v>4</v>
      </c>
      <c r="AA260" s="3">
        <f>COUNTA(A260)</f>
        <v>0</v>
      </c>
      <c r="AB260" s="3">
        <f>IFERROR(_xlfn.XMATCH(1, AA$1:AA260, 0, -1),0)</f>
        <v>242</v>
      </c>
      <c r="AC260" s="3">
        <f>IF(OR(ROW()=AB260,B260=""),"",MOD(ROW()-AB260,4) + IF(AND(MOD(ROW()-AB260,4)=0,$B261&lt;&gt;""),4,0))</f>
        <v>2</v>
      </c>
    </row>
    <row r="261" spans="1:29" ht="10.5" customHeight="1" x14ac:dyDescent="0.3">
      <c r="B261" s="17" t="s">
        <v>73</v>
      </c>
      <c r="C261" s="9">
        <v>13</v>
      </c>
      <c r="D261" s="9">
        <v>16</v>
      </c>
      <c r="E261" s="9">
        <v>17</v>
      </c>
      <c r="F261" s="9">
        <v>10</v>
      </c>
      <c r="G261" s="9">
        <v>15</v>
      </c>
      <c r="H261" s="9">
        <v>17</v>
      </c>
      <c r="I261" s="9">
        <v>16</v>
      </c>
      <c r="J261" s="9">
        <v>15</v>
      </c>
      <c r="K261" s="9">
        <v>13</v>
      </c>
      <c r="L261" s="9">
        <v>17</v>
      </c>
      <c r="AA261" s="3">
        <f>COUNTA(A261)</f>
        <v>0</v>
      </c>
      <c r="AB261" s="3">
        <f>IFERROR(_xlfn.XMATCH(1, AA$1:AA261, 0, -1),0)</f>
        <v>242</v>
      </c>
      <c r="AC261" s="3">
        <f>IF(OR(ROW()=AB261,B261=""),"",MOD(ROW()-AB261,4) + IF(AND(MOD(ROW()-AB261,4)=0,$B262&lt;&gt;""),4,0))</f>
        <v>3</v>
      </c>
    </row>
    <row r="262" spans="1:29" ht="10.5" customHeight="1" x14ac:dyDescent="0.3">
      <c r="K262" s="11"/>
      <c r="L262" s="11" t="s">
        <v>192</v>
      </c>
      <c r="AA262" s="3">
        <f>COUNTA(A262)</f>
        <v>0</v>
      </c>
      <c r="AB262" s="3">
        <f>IFERROR(_xlfn.XMATCH(1, AA$1:AA262, 0, -1),0)</f>
        <v>242</v>
      </c>
      <c r="AC262" s="3" t="str">
        <f>IF(OR(ROW()=AB262,B262=""),"",MOD(ROW()-AB262,4) + IF(AND(MOD(ROW()-AB262,4)=0,$B263&lt;&gt;""),4,0))</f>
        <v/>
      </c>
    </row>
    <row r="263" spans="1:29" ht="14" customHeight="1" x14ac:dyDescent="0.3">
      <c r="B263" s="1" t="s">
        <v>197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AA263" s="3">
        <f>COUNTA(A263)</f>
        <v>0</v>
      </c>
      <c r="AB263" s="3">
        <f>IFERROR(_xlfn.XMATCH(1, AA$1:AA263, 0, -1),0)</f>
        <v>242</v>
      </c>
      <c r="AC263" s="3">
        <f>IF(OR(ROW()=AB263,B263=""),"",MOD(ROW()-AB263,4) + IF(AND(MOD(ROW()-AB263,4)=0,$B264&lt;&gt;""),4,0))</f>
        <v>1</v>
      </c>
    </row>
    <row r="264" spans="1:29" ht="10.5" customHeight="1" x14ac:dyDescent="0.3">
      <c r="C264" s="2"/>
      <c r="D264" s="2"/>
      <c r="E264" s="2"/>
      <c r="F264" s="2"/>
      <c r="G264" s="2"/>
      <c r="H264" s="2"/>
      <c r="I264" s="2"/>
      <c r="J264" s="2"/>
      <c r="K264" s="2"/>
      <c r="L264" s="2"/>
      <c r="AA264" s="3">
        <f>COUNTA(A264)</f>
        <v>0</v>
      </c>
      <c r="AB264" s="3">
        <f>IFERROR(_xlfn.XMATCH(1, AA$1:AA264, 0, -1),0)</f>
        <v>242</v>
      </c>
      <c r="AC264" s="3" t="str">
        <f>IF(OR(ROW()=AB264,B264=""),"",MOD(ROW()-AB264,4) + IF(AND(MOD(ROW()-AB264,4)=0,$B265&lt;&gt;""),4,0))</f>
        <v/>
      </c>
    </row>
    <row r="265" spans="1:29" ht="10.5" customHeight="1" x14ac:dyDescent="0.3">
      <c r="A265" s="3" t="s">
        <v>237</v>
      </c>
      <c r="B265" s="4" t="s">
        <v>238</v>
      </c>
      <c r="C265" s="4" t="str">
        <f>C$3</f>
        <v>2015-16</v>
      </c>
      <c r="D265" s="4" t="str">
        <f t="shared" ref="D265:L265" si="26">D$3</f>
        <v>2016-17</v>
      </c>
      <c r="E265" s="4" t="str">
        <f t="shared" si="26"/>
        <v>2017-18</v>
      </c>
      <c r="F265" s="4" t="str">
        <f t="shared" si="26"/>
        <v>2018-19</v>
      </c>
      <c r="G265" s="4" t="str">
        <f t="shared" si="26"/>
        <v>2019-20</v>
      </c>
      <c r="H265" s="4" t="str">
        <f t="shared" si="26"/>
        <v>2020-21</v>
      </c>
      <c r="I265" s="4" t="str">
        <f t="shared" si="26"/>
        <v>2021-22</v>
      </c>
      <c r="J265" s="4" t="str">
        <f t="shared" si="26"/>
        <v>2022-23</v>
      </c>
      <c r="K265" s="4" t="str">
        <f t="shared" si="26"/>
        <v>2023-24</v>
      </c>
      <c r="L265" s="4" t="str">
        <f t="shared" si="26"/>
        <v>2024-25</v>
      </c>
      <c r="AA265" s="3">
        <f>COUNTA(A265)</f>
        <v>1</v>
      </c>
      <c r="AB265" s="3">
        <f>IFERROR(_xlfn.XMATCH(1, AA$1:AA265, 0, -1),0)</f>
        <v>265</v>
      </c>
      <c r="AC265" s="3" t="str">
        <f>IF(OR(ROW()=AB265,B265=""),"",MOD(ROW()-AB265,4) + IF(AND(MOD(ROW()-AB265,4)=0,$B266&lt;&gt;""),4,0))</f>
        <v/>
      </c>
    </row>
    <row r="266" spans="1:29" ht="10.5" customHeight="1" x14ac:dyDescent="0.3">
      <c r="A266" s="3" t="s">
        <v>237</v>
      </c>
      <c r="B266" s="19" t="s">
        <v>194</v>
      </c>
      <c r="C266" s="18" t="s">
        <v>239</v>
      </c>
      <c r="D266" s="18" t="s">
        <v>239</v>
      </c>
      <c r="E266" s="18" t="s">
        <v>239</v>
      </c>
      <c r="F266" s="18" t="s">
        <v>239</v>
      </c>
      <c r="G266" s="18" t="s">
        <v>239</v>
      </c>
      <c r="H266" s="18" t="s">
        <v>239</v>
      </c>
      <c r="I266" s="18" t="s">
        <v>239</v>
      </c>
      <c r="J266" s="18" t="s">
        <v>239</v>
      </c>
      <c r="K266" s="18" t="s">
        <v>239</v>
      </c>
      <c r="L266" s="18" t="s">
        <v>239</v>
      </c>
      <c r="AA266" s="3">
        <f>COUNTA(A266)</f>
        <v>1</v>
      </c>
      <c r="AB266" s="3">
        <f>IFERROR(_xlfn.XMATCH(1, AA$1:AA266, 0, -1),0)</f>
        <v>266</v>
      </c>
      <c r="AC266" s="3" t="str">
        <f>IF(OR(ROW()=AB266,B266=""),"",MOD(ROW()-AB266,4) + IF(AND(MOD(ROW()-AB266,4)=0,$B267&lt;&gt;""),4,0))</f>
        <v/>
      </c>
    </row>
    <row r="267" spans="1:29" ht="10.5" customHeight="1" x14ac:dyDescent="0.3">
      <c r="B267" s="17" t="s">
        <v>86</v>
      </c>
      <c r="C267" s="9">
        <v>13</v>
      </c>
      <c r="D267" s="9">
        <v>3</v>
      </c>
      <c r="E267" s="9">
        <v>7</v>
      </c>
      <c r="F267" s="9">
        <v>5</v>
      </c>
      <c r="G267" s="9">
        <v>2</v>
      </c>
      <c r="H267" s="9">
        <v>7</v>
      </c>
      <c r="I267" s="9">
        <v>2</v>
      </c>
      <c r="J267" s="9">
        <v>8</v>
      </c>
      <c r="K267" s="9">
        <v>4</v>
      </c>
      <c r="L267" s="9">
        <v>5</v>
      </c>
      <c r="AA267" s="3">
        <f>COUNTA(A267)</f>
        <v>0</v>
      </c>
      <c r="AB267" s="3">
        <f>IFERROR(_xlfn.XMATCH(1, AA$1:AA267, 0, -1),0)</f>
        <v>266</v>
      </c>
      <c r="AC267" s="3">
        <f>IF(OR(ROW()=AB267,B267=""),"",MOD(ROW()-AB267,4) + IF(AND(MOD(ROW()-AB267,4)=0,$B268&lt;&gt;""),4,0))</f>
        <v>1</v>
      </c>
    </row>
    <row r="268" spans="1:29" ht="10.5" customHeight="1" x14ac:dyDescent="0.3">
      <c r="B268" s="17" t="s">
        <v>14</v>
      </c>
      <c r="C268" s="9">
        <v>0</v>
      </c>
      <c r="D268" s="9">
        <v>0</v>
      </c>
      <c r="E268" s="9">
        <v>0</v>
      </c>
      <c r="F268" s="9">
        <v>4</v>
      </c>
      <c r="G268" s="9">
        <v>33</v>
      </c>
      <c r="H268" s="9">
        <v>30</v>
      </c>
      <c r="I268" s="9">
        <v>22</v>
      </c>
      <c r="J268" s="9">
        <v>40</v>
      </c>
      <c r="K268" s="9">
        <v>41</v>
      </c>
      <c r="L268" s="9">
        <v>45</v>
      </c>
      <c r="AA268" s="3">
        <f>COUNTA(A268)</f>
        <v>0</v>
      </c>
      <c r="AB268" s="3">
        <f>IFERROR(_xlfn.XMATCH(1, AA$1:AA268, 0, -1),0)</f>
        <v>266</v>
      </c>
      <c r="AC268" s="3">
        <f>IF(OR(ROW()=AB268,B268=""),"",MOD(ROW()-AB268,4) + IF(AND(MOD(ROW()-AB268,4)=0,$B269&lt;&gt;""),4,0))</f>
        <v>2</v>
      </c>
    </row>
    <row r="269" spans="1:29" ht="10.5" customHeight="1" x14ac:dyDescent="0.3">
      <c r="B269" s="17" t="s">
        <v>155</v>
      </c>
      <c r="C269" s="9">
        <v>0</v>
      </c>
      <c r="D269" s="9">
        <v>0</v>
      </c>
      <c r="E269" s="9">
        <v>0</v>
      </c>
      <c r="F269" s="9">
        <v>1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AA269" s="3">
        <f>COUNTA(A269)</f>
        <v>0</v>
      </c>
      <c r="AB269" s="3">
        <f>IFERROR(_xlfn.XMATCH(1, AA$1:AA269, 0, -1),0)</f>
        <v>266</v>
      </c>
      <c r="AC269" s="3">
        <f>IF(OR(ROW()=AB269,B269=""),"",MOD(ROW()-AB269,4) + IF(AND(MOD(ROW()-AB269,4)=0,$B270&lt;&gt;""),4,0))</f>
        <v>3</v>
      </c>
    </row>
    <row r="270" spans="1:29" ht="10.5" customHeight="1" x14ac:dyDescent="0.3">
      <c r="B270" s="17" t="s">
        <v>128</v>
      </c>
      <c r="C270" s="9">
        <v>6</v>
      </c>
      <c r="D270" s="9">
        <v>6</v>
      </c>
      <c r="E270" s="9">
        <v>8</v>
      </c>
      <c r="F270" s="9">
        <v>6</v>
      </c>
      <c r="G270" s="9">
        <v>3</v>
      </c>
      <c r="H270" s="9">
        <v>8</v>
      </c>
      <c r="I270" s="9">
        <v>8</v>
      </c>
      <c r="J270" s="9">
        <v>5</v>
      </c>
      <c r="K270" s="9">
        <v>7</v>
      </c>
      <c r="L270" s="9">
        <v>2</v>
      </c>
      <c r="AA270" s="3">
        <f>COUNTA(A270)</f>
        <v>0</v>
      </c>
      <c r="AB270" s="3">
        <f>IFERROR(_xlfn.XMATCH(1, AA$1:AA270, 0, -1),0)</f>
        <v>266</v>
      </c>
      <c r="AC270" s="3">
        <f>IF(OR(ROW()=AB270,B270=""),"",MOD(ROW()-AB270,4) + IF(AND(MOD(ROW()-AB270,4)=0,$B271&lt;&gt;""),4,0))</f>
        <v>4</v>
      </c>
    </row>
    <row r="271" spans="1:29" ht="10.5" customHeight="1" x14ac:dyDescent="0.3">
      <c r="B271" s="17" t="s">
        <v>12</v>
      </c>
      <c r="C271" s="9">
        <v>11</v>
      </c>
      <c r="D271" s="9">
        <v>15</v>
      </c>
      <c r="E271" s="9">
        <v>19</v>
      </c>
      <c r="F271" s="9">
        <v>20</v>
      </c>
      <c r="G271" s="9">
        <v>5</v>
      </c>
      <c r="H271" s="9">
        <v>25</v>
      </c>
      <c r="I271" s="9">
        <v>15</v>
      </c>
      <c r="J271" s="9">
        <v>16</v>
      </c>
      <c r="K271" s="9">
        <v>20</v>
      </c>
      <c r="L271" s="9">
        <v>14</v>
      </c>
      <c r="AA271" s="3">
        <f>COUNTA(A271)</f>
        <v>0</v>
      </c>
      <c r="AB271" s="3">
        <f>IFERROR(_xlfn.XMATCH(1, AA$1:AA271, 0, -1),0)</f>
        <v>266</v>
      </c>
      <c r="AC271" s="3">
        <f>IF(OR(ROW()=AB271,B271=""),"",MOD(ROW()-AB271,4) + IF(AND(MOD(ROW()-AB271,4)=0,$B272&lt;&gt;""),4,0))</f>
        <v>1</v>
      </c>
    </row>
    <row r="272" spans="1:29" ht="10.5" customHeight="1" x14ac:dyDescent="0.3">
      <c r="B272" s="17" t="s">
        <v>186</v>
      </c>
      <c r="C272" s="9">
        <v>0</v>
      </c>
      <c r="D272" s="9">
        <v>2</v>
      </c>
      <c r="E272" s="9">
        <v>0</v>
      </c>
      <c r="F272" s="9">
        <v>0</v>
      </c>
      <c r="G272" s="9">
        <v>1</v>
      </c>
      <c r="H272" s="9">
        <v>0</v>
      </c>
      <c r="I272" s="9">
        <v>0</v>
      </c>
      <c r="J272" s="9">
        <v>1</v>
      </c>
      <c r="K272" s="9">
        <v>0</v>
      </c>
      <c r="L272" s="9">
        <v>0</v>
      </c>
      <c r="AA272" s="3">
        <f>COUNTA(A272)</f>
        <v>0</v>
      </c>
      <c r="AB272" s="3">
        <f>IFERROR(_xlfn.XMATCH(1, AA$1:AA272, 0, -1),0)</f>
        <v>266</v>
      </c>
      <c r="AC272" s="3">
        <f>IF(OR(ROW()=AB272,B272=""),"",MOD(ROW()-AB272,4) + IF(AND(MOD(ROW()-AB272,4)=0,$B273&lt;&gt;""),4,0))</f>
        <v>2</v>
      </c>
    </row>
    <row r="273" spans="2:29" ht="10.5" customHeight="1" x14ac:dyDescent="0.3">
      <c r="B273" s="17" t="s">
        <v>230</v>
      </c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2</v>
      </c>
      <c r="L273" s="9">
        <v>1</v>
      </c>
      <c r="AA273" s="3">
        <f>COUNTA(A273)</f>
        <v>0</v>
      </c>
      <c r="AB273" s="3">
        <f>IFERROR(_xlfn.XMATCH(1, AA$1:AA273, 0, -1),0)</f>
        <v>266</v>
      </c>
      <c r="AC273" s="3">
        <f>IF(OR(ROW()=AB273,B273=""),"",MOD(ROW()-AB273,4) + IF(AND(MOD(ROW()-AB273,4)=0,$B274&lt;&gt;""),4,0))</f>
        <v>3</v>
      </c>
    </row>
    <row r="274" spans="2:29" ht="10.5" customHeight="1" x14ac:dyDescent="0.3">
      <c r="B274" s="17" t="s">
        <v>117</v>
      </c>
      <c r="C274" s="9">
        <v>0</v>
      </c>
      <c r="D274" s="9">
        <v>1</v>
      </c>
      <c r="E274" s="9">
        <v>0</v>
      </c>
      <c r="F274" s="9">
        <v>0</v>
      </c>
      <c r="G274" s="9">
        <v>1</v>
      </c>
      <c r="H274" s="9">
        <v>1</v>
      </c>
      <c r="I274" s="9">
        <v>0</v>
      </c>
      <c r="J274" s="9">
        <v>0</v>
      </c>
      <c r="K274" s="9">
        <v>1</v>
      </c>
      <c r="L274" s="9">
        <v>0</v>
      </c>
      <c r="AA274" s="3">
        <f>COUNTA(A274)</f>
        <v>0</v>
      </c>
      <c r="AB274" s="3">
        <f>IFERROR(_xlfn.XMATCH(1, AA$1:AA274, 0, -1),0)</f>
        <v>266</v>
      </c>
      <c r="AC274" s="3">
        <f>IF(OR(ROW()=AB274,B274=""),"",MOD(ROW()-AB274,4) + IF(AND(MOD(ROW()-AB274,4)=0,$B275&lt;&gt;""),4,0))</f>
        <v>4</v>
      </c>
    </row>
    <row r="275" spans="2:29" ht="10.5" customHeight="1" x14ac:dyDescent="0.3">
      <c r="B275" s="17" t="s">
        <v>146</v>
      </c>
      <c r="C275" s="9">
        <v>3</v>
      </c>
      <c r="D275" s="9">
        <v>2</v>
      </c>
      <c r="E275" s="9">
        <v>4</v>
      </c>
      <c r="F275" s="9">
        <v>3</v>
      </c>
      <c r="G275" s="9">
        <v>5</v>
      </c>
      <c r="H275" s="9">
        <v>15</v>
      </c>
      <c r="I275" s="9">
        <v>9</v>
      </c>
      <c r="J275" s="9">
        <v>9</v>
      </c>
      <c r="K275" s="9">
        <v>6</v>
      </c>
      <c r="L275" s="9">
        <v>4</v>
      </c>
      <c r="AA275" s="3">
        <f>COUNTA(A275)</f>
        <v>0</v>
      </c>
      <c r="AB275" s="3">
        <f>IFERROR(_xlfn.XMATCH(1, AA$1:AA275, 0, -1),0)</f>
        <v>266</v>
      </c>
      <c r="AC275" s="3">
        <f>IF(OR(ROW()=AB275,B275=""),"",MOD(ROW()-AB275,4) + IF(AND(MOD(ROW()-AB275,4)=0,$B276&lt;&gt;""),4,0))</f>
        <v>1</v>
      </c>
    </row>
    <row r="276" spans="2:29" ht="10.5" customHeight="1" x14ac:dyDescent="0.3">
      <c r="B276" s="17" t="s">
        <v>88</v>
      </c>
      <c r="C276" s="9">
        <v>7</v>
      </c>
      <c r="D276" s="9">
        <v>10</v>
      </c>
      <c r="E276" s="9">
        <v>6</v>
      </c>
      <c r="F276" s="9">
        <v>11</v>
      </c>
      <c r="G276" s="9">
        <v>8</v>
      </c>
      <c r="H276" s="9">
        <v>5</v>
      </c>
      <c r="I276" s="9">
        <v>10</v>
      </c>
      <c r="J276" s="9">
        <v>8</v>
      </c>
      <c r="K276" s="9">
        <v>5</v>
      </c>
      <c r="L276" s="9">
        <v>13</v>
      </c>
      <c r="AA276" s="3">
        <f>COUNTA(A276)</f>
        <v>0</v>
      </c>
      <c r="AB276" s="3">
        <f>IFERROR(_xlfn.XMATCH(1, AA$1:AA276, 0, -1),0)</f>
        <v>266</v>
      </c>
      <c r="AC276" s="3">
        <f>IF(OR(ROW()=AB276,B276=""),"",MOD(ROW()-AB276,4) + IF(AND(MOD(ROW()-AB276,4)=0,$B277&lt;&gt;""),4,0))</f>
        <v>2</v>
      </c>
    </row>
    <row r="277" spans="2:29" ht="10.5" customHeight="1" x14ac:dyDescent="0.3">
      <c r="B277" s="17" t="s">
        <v>108</v>
      </c>
      <c r="C277" s="9">
        <v>2</v>
      </c>
      <c r="D277" s="9">
        <v>1</v>
      </c>
      <c r="E277" s="9">
        <v>6</v>
      </c>
      <c r="F277" s="9">
        <v>1</v>
      </c>
      <c r="G277" s="9">
        <v>2</v>
      </c>
      <c r="H277" s="9">
        <v>5</v>
      </c>
      <c r="I277" s="9">
        <v>9</v>
      </c>
      <c r="J277" s="9">
        <v>2</v>
      </c>
      <c r="K277" s="9">
        <v>5</v>
      </c>
      <c r="L277" s="9">
        <v>2</v>
      </c>
      <c r="AA277" s="3">
        <f>COUNTA(A277)</f>
        <v>0</v>
      </c>
      <c r="AB277" s="3">
        <f>IFERROR(_xlfn.XMATCH(1, AA$1:AA277, 0, -1),0)</f>
        <v>266</v>
      </c>
      <c r="AC277" s="3">
        <f>IF(OR(ROW()=AB277,B277=""),"",MOD(ROW()-AB277,4) + IF(AND(MOD(ROW()-AB277,4)=0,$B278&lt;&gt;""),4,0))</f>
        <v>3</v>
      </c>
    </row>
    <row r="278" spans="2:29" ht="10.5" customHeight="1" x14ac:dyDescent="0.3">
      <c r="B278" s="17" t="s">
        <v>76</v>
      </c>
      <c r="C278" s="9">
        <v>7</v>
      </c>
      <c r="D278" s="9">
        <v>4</v>
      </c>
      <c r="E278" s="9">
        <v>7</v>
      </c>
      <c r="F278" s="9">
        <v>2</v>
      </c>
      <c r="G278" s="9">
        <v>3</v>
      </c>
      <c r="H278" s="9">
        <v>1</v>
      </c>
      <c r="I278" s="9">
        <v>6</v>
      </c>
      <c r="J278" s="9">
        <v>6</v>
      </c>
      <c r="K278" s="9">
        <v>9</v>
      </c>
      <c r="L278" s="9">
        <v>13</v>
      </c>
      <c r="AA278" s="3">
        <f>COUNTA(A278)</f>
        <v>0</v>
      </c>
      <c r="AB278" s="3">
        <f>IFERROR(_xlfn.XMATCH(1, AA$1:AA278, 0, -1),0)</f>
        <v>266</v>
      </c>
      <c r="AC278" s="3">
        <f>IF(OR(ROW()=AB278,B278=""),"",MOD(ROW()-AB278,4) + IF(AND(MOD(ROW()-AB278,4)=0,$B279&lt;&gt;""),4,0))</f>
        <v>4</v>
      </c>
    </row>
    <row r="279" spans="2:29" ht="10.5" customHeight="1" x14ac:dyDescent="0.3">
      <c r="B279" s="17" t="s">
        <v>82</v>
      </c>
      <c r="C279" s="9">
        <v>11</v>
      </c>
      <c r="D279" s="9">
        <v>14</v>
      </c>
      <c r="E279" s="9">
        <v>18</v>
      </c>
      <c r="F279" s="9">
        <v>16</v>
      </c>
      <c r="G279" s="9">
        <v>5</v>
      </c>
      <c r="H279" s="9">
        <v>9</v>
      </c>
      <c r="I279" s="9">
        <v>5</v>
      </c>
      <c r="J279" s="9">
        <v>9</v>
      </c>
      <c r="K279" s="9">
        <v>4</v>
      </c>
      <c r="L279" s="9">
        <v>7</v>
      </c>
      <c r="AA279" s="3">
        <f>COUNTA(A279)</f>
        <v>0</v>
      </c>
      <c r="AB279" s="3">
        <f>IFERROR(_xlfn.XMATCH(1, AA$1:AA279, 0, -1),0)</f>
        <v>266</v>
      </c>
      <c r="AC279" s="3">
        <f>IF(OR(ROW()=AB279,B279=""),"",MOD(ROW()-AB279,4) + IF(AND(MOD(ROW()-AB279,4)=0,$B280&lt;&gt;""),4,0))</f>
        <v>1</v>
      </c>
    </row>
    <row r="280" spans="2:29" ht="10.5" customHeight="1" x14ac:dyDescent="0.3">
      <c r="B280" s="17" t="s">
        <v>70</v>
      </c>
      <c r="C280" s="9">
        <v>6</v>
      </c>
      <c r="D280" s="9">
        <v>9</v>
      </c>
      <c r="E280" s="9">
        <v>6</v>
      </c>
      <c r="F280" s="9">
        <v>5</v>
      </c>
      <c r="G280" s="9">
        <v>5</v>
      </c>
      <c r="H280" s="9">
        <v>8</v>
      </c>
      <c r="I280" s="9">
        <v>7</v>
      </c>
      <c r="J280" s="9">
        <v>14</v>
      </c>
      <c r="K280" s="9">
        <v>17</v>
      </c>
      <c r="L280" s="9">
        <v>22</v>
      </c>
      <c r="AA280" s="3">
        <f>COUNTA(A280)</f>
        <v>0</v>
      </c>
      <c r="AB280" s="3">
        <f>IFERROR(_xlfn.XMATCH(1, AA$1:AA280, 0, -1),0)</f>
        <v>266</v>
      </c>
      <c r="AC280" s="3">
        <f>IF(OR(ROW()=AB280,B280=""),"",MOD(ROW()-AB280,4) + IF(AND(MOD(ROW()-AB280,4)=0,$B281&lt;&gt;""),4,0))</f>
        <v>2</v>
      </c>
    </row>
    <row r="281" spans="2:29" ht="10.5" customHeight="1" x14ac:dyDescent="0.3">
      <c r="B281" s="17" t="s">
        <v>127</v>
      </c>
      <c r="C281" s="9">
        <v>2</v>
      </c>
      <c r="D281" s="9">
        <v>1</v>
      </c>
      <c r="E281" s="9">
        <v>1</v>
      </c>
      <c r="F281" s="9">
        <v>0</v>
      </c>
      <c r="G281" s="9">
        <v>0</v>
      </c>
      <c r="H281" s="9">
        <v>1</v>
      </c>
      <c r="I281" s="9">
        <v>0</v>
      </c>
      <c r="J281" s="9">
        <v>2</v>
      </c>
      <c r="K281" s="9">
        <v>0</v>
      </c>
      <c r="L281" s="9">
        <v>0</v>
      </c>
      <c r="AA281" s="3">
        <f>COUNTA(A281)</f>
        <v>0</v>
      </c>
      <c r="AB281" s="3">
        <f>IFERROR(_xlfn.XMATCH(1, AA$1:AA281, 0, -1),0)</f>
        <v>266</v>
      </c>
      <c r="AC281" s="3">
        <f>IF(OR(ROW()=AB281,B281=""),"",MOD(ROW()-AB281,4) + IF(AND(MOD(ROW()-AB281,4)=0,$B282&lt;&gt;""),4,0))</f>
        <v>3</v>
      </c>
    </row>
    <row r="282" spans="2:29" ht="10.5" customHeight="1" x14ac:dyDescent="0.3">
      <c r="B282" s="17" t="s">
        <v>187</v>
      </c>
      <c r="C282" s="9">
        <v>1</v>
      </c>
      <c r="D282" s="9">
        <v>2</v>
      </c>
      <c r="E282" s="9">
        <v>1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AA282" s="3">
        <f>COUNTA(A282)</f>
        <v>0</v>
      </c>
      <c r="AB282" s="3">
        <f>IFERROR(_xlfn.XMATCH(1, AA$1:AA282, 0, -1),0)</f>
        <v>266</v>
      </c>
      <c r="AC282" s="3">
        <f>IF(OR(ROW()=AB282,B282=""),"",MOD(ROW()-AB282,4) + IF(AND(MOD(ROW()-AB282,4)=0,$B283&lt;&gt;""),4,0))</f>
        <v>4</v>
      </c>
    </row>
    <row r="283" spans="2:29" ht="10.5" customHeight="1" x14ac:dyDescent="0.3">
      <c r="B283" s="17" t="s">
        <v>79</v>
      </c>
      <c r="C283" s="9">
        <v>4</v>
      </c>
      <c r="D283" s="9">
        <v>9</v>
      </c>
      <c r="E283" s="9">
        <v>12</v>
      </c>
      <c r="F283" s="9">
        <v>7</v>
      </c>
      <c r="G283" s="9">
        <v>8</v>
      </c>
      <c r="H283" s="9">
        <v>11</v>
      </c>
      <c r="I283" s="9">
        <v>12</v>
      </c>
      <c r="J283" s="9">
        <v>6</v>
      </c>
      <c r="K283" s="9">
        <v>8</v>
      </c>
      <c r="L283" s="9">
        <v>5</v>
      </c>
      <c r="AA283" s="3">
        <f>COUNTA(A283)</f>
        <v>0</v>
      </c>
      <c r="AB283" s="3">
        <f>IFERROR(_xlfn.XMATCH(1, AA$1:AA283, 0, -1),0)</f>
        <v>266</v>
      </c>
      <c r="AC283" s="3">
        <f>IF(OR(ROW()=AB283,B283=""),"",MOD(ROW()-AB283,4) + IF(AND(MOD(ROW()-AB283,4)=0,$B284&lt;&gt;""),4,0))</f>
        <v>1</v>
      </c>
    </row>
    <row r="284" spans="2:29" ht="10.5" customHeight="1" x14ac:dyDescent="0.3">
      <c r="B284" s="17" t="s">
        <v>125</v>
      </c>
      <c r="C284" s="9">
        <v>10</v>
      </c>
      <c r="D284" s="9">
        <v>10</v>
      </c>
      <c r="E284" s="9">
        <v>9</v>
      </c>
      <c r="F284" s="9">
        <v>3</v>
      </c>
      <c r="G284" s="9">
        <v>11</v>
      </c>
      <c r="H284" s="9">
        <v>5</v>
      </c>
      <c r="I284" s="9">
        <v>4</v>
      </c>
      <c r="J284" s="9">
        <v>12</v>
      </c>
      <c r="K284" s="9">
        <v>7</v>
      </c>
      <c r="L284" s="9">
        <v>11</v>
      </c>
      <c r="AA284" s="3">
        <f>COUNTA(A284)</f>
        <v>0</v>
      </c>
      <c r="AB284" s="3">
        <f>IFERROR(_xlfn.XMATCH(1, AA$1:AA284, 0, -1),0)</f>
        <v>266</v>
      </c>
      <c r="AC284" s="3">
        <f>IF(OR(ROW()=AB284,B284=""),"",MOD(ROW()-AB284,4) + IF(AND(MOD(ROW()-AB284,4)=0,$B285&lt;&gt;""),4,0))</f>
        <v>2</v>
      </c>
    </row>
    <row r="285" spans="2:29" ht="10.5" customHeight="1" x14ac:dyDescent="0.3">
      <c r="B285" s="17" t="s">
        <v>158</v>
      </c>
      <c r="C285" s="9">
        <v>6</v>
      </c>
      <c r="D285" s="9">
        <v>5</v>
      </c>
      <c r="E285" s="9">
        <v>5</v>
      </c>
      <c r="F285" s="9">
        <v>5</v>
      </c>
      <c r="G285" s="9">
        <v>5</v>
      </c>
      <c r="H285" s="9">
        <v>5</v>
      </c>
      <c r="I285" s="9">
        <v>5</v>
      </c>
      <c r="J285" s="9">
        <v>5</v>
      </c>
      <c r="K285" s="9">
        <v>5</v>
      </c>
      <c r="L285" s="9">
        <v>5</v>
      </c>
      <c r="AA285" s="3">
        <f>COUNTA(A285)</f>
        <v>0</v>
      </c>
      <c r="AB285" s="3">
        <f>IFERROR(_xlfn.XMATCH(1, AA$1:AA285, 0, -1),0)</f>
        <v>266</v>
      </c>
      <c r="AC285" s="3">
        <f>IF(OR(ROW()=AB285,B285=""),"",MOD(ROW()-AB285,4) + IF(AND(MOD(ROW()-AB285,4)=0,$B286&lt;&gt;""),4,0))</f>
        <v>3</v>
      </c>
    </row>
    <row r="286" spans="2:29" ht="10.5" customHeight="1" x14ac:dyDescent="0.3">
      <c r="B286" s="17" t="s">
        <v>188</v>
      </c>
      <c r="C286" s="9">
        <v>0</v>
      </c>
      <c r="D286" s="9">
        <v>0</v>
      </c>
      <c r="E286" s="9">
        <v>3</v>
      </c>
      <c r="F286" s="9">
        <v>0</v>
      </c>
      <c r="G286" s="9">
        <v>2</v>
      </c>
      <c r="H286" s="9">
        <v>1</v>
      </c>
      <c r="I286" s="9">
        <v>2</v>
      </c>
      <c r="J286" s="9">
        <v>1</v>
      </c>
      <c r="K286" s="9">
        <v>3</v>
      </c>
      <c r="L286" s="9">
        <v>1</v>
      </c>
      <c r="AA286" s="3">
        <f>COUNTA(A286)</f>
        <v>0</v>
      </c>
      <c r="AB286" s="3">
        <f>IFERROR(_xlfn.XMATCH(1, AA$1:AA286, 0, -1),0)</f>
        <v>266</v>
      </c>
      <c r="AC286" s="3">
        <f>IF(OR(ROW()=AB286,B286=""),"",MOD(ROW()-AB286,4) + IF(AND(MOD(ROW()-AB286,4)=0,$B287&lt;&gt;""),4,0))</f>
        <v>4</v>
      </c>
    </row>
    <row r="287" spans="2:29" ht="10.5" customHeight="1" x14ac:dyDescent="0.3">
      <c r="B287" s="17" t="s">
        <v>115</v>
      </c>
      <c r="C287" s="9">
        <v>1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AA287" s="3">
        <f>COUNTA(A287)</f>
        <v>0</v>
      </c>
      <c r="AB287" s="3">
        <f>IFERROR(_xlfn.XMATCH(1, AA$1:AA287, 0, -1),0)</f>
        <v>266</v>
      </c>
      <c r="AC287" s="3">
        <f>IF(OR(ROW()=AB287,B287=""),"",MOD(ROW()-AB287,4) + IF(AND(MOD(ROW()-AB287,4)=0,$B288&lt;&gt;""),4,0))</f>
        <v>1</v>
      </c>
    </row>
    <row r="288" spans="2:29" ht="10.5" customHeight="1" x14ac:dyDescent="0.3">
      <c r="B288" s="17" t="s">
        <v>3</v>
      </c>
      <c r="C288" s="9">
        <v>3</v>
      </c>
      <c r="D288" s="9">
        <v>5</v>
      </c>
      <c r="E288" s="9">
        <v>3</v>
      </c>
      <c r="F288" s="9">
        <v>5</v>
      </c>
      <c r="G288" s="9">
        <v>4</v>
      </c>
      <c r="H288" s="9">
        <v>5</v>
      </c>
      <c r="I288" s="9">
        <v>3</v>
      </c>
      <c r="J288" s="9">
        <v>0</v>
      </c>
      <c r="K288" s="9">
        <v>2</v>
      </c>
      <c r="L288" s="9">
        <v>3</v>
      </c>
      <c r="AA288" s="3">
        <f>COUNTA(A288)</f>
        <v>0</v>
      </c>
      <c r="AB288" s="3">
        <f>IFERROR(_xlfn.XMATCH(1, AA$1:AA288, 0, -1),0)</f>
        <v>266</v>
      </c>
      <c r="AC288" s="3">
        <f>IF(OR(ROW()=AB288,B288=""),"",MOD(ROW()-AB288,4) + IF(AND(MOD(ROW()-AB288,4)=0,$B289&lt;&gt;""),4,0))</f>
        <v>2</v>
      </c>
    </row>
    <row r="289" spans="1:29" ht="10.5" customHeight="1" x14ac:dyDescent="0.3">
      <c r="B289" s="17" t="s">
        <v>116</v>
      </c>
      <c r="C289" s="9">
        <v>1</v>
      </c>
      <c r="D289" s="9">
        <v>2</v>
      </c>
      <c r="E289" s="9">
        <v>1</v>
      </c>
      <c r="F289" s="9">
        <v>2</v>
      </c>
      <c r="G289" s="9">
        <v>2</v>
      </c>
      <c r="H289" s="9">
        <v>3</v>
      </c>
      <c r="I289" s="9">
        <v>7</v>
      </c>
      <c r="J289" s="9">
        <v>8</v>
      </c>
      <c r="K289" s="9">
        <v>6</v>
      </c>
      <c r="L289" s="9">
        <v>8</v>
      </c>
      <c r="AA289" s="3">
        <f>COUNTA(A289)</f>
        <v>0</v>
      </c>
      <c r="AB289" s="3">
        <f>IFERROR(_xlfn.XMATCH(1, AA$1:AA289, 0, -1),0)</f>
        <v>266</v>
      </c>
      <c r="AC289" s="3">
        <f>IF(OR(ROW()=AB289,B289=""),"",MOD(ROW()-AB289,4) + IF(AND(MOD(ROW()-AB289,4)=0,$B290&lt;&gt;""),4,0))</f>
        <v>3</v>
      </c>
    </row>
    <row r="290" spans="1:29" ht="10.5" customHeight="1" x14ac:dyDescent="0.3">
      <c r="B290" s="17" t="s">
        <v>101</v>
      </c>
      <c r="C290" s="9">
        <v>16</v>
      </c>
      <c r="D290" s="9">
        <v>14</v>
      </c>
      <c r="E290" s="9">
        <v>10</v>
      </c>
      <c r="F290" s="9">
        <v>10</v>
      </c>
      <c r="G290" s="9">
        <v>10</v>
      </c>
      <c r="H290" s="9">
        <v>8</v>
      </c>
      <c r="I290" s="9">
        <v>4</v>
      </c>
      <c r="J290" s="9">
        <v>13</v>
      </c>
      <c r="K290" s="9">
        <v>7</v>
      </c>
      <c r="L290" s="9">
        <v>5</v>
      </c>
      <c r="AA290" s="3">
        <f>COUNTA(A290)</f>
        <v>0</v>
      </c>
      <c r="AB290" s="3">
        <f>IFERROR(_xlfn.XMATCH(1, AA$1:AA290, 0, -1),0)</f>
        <v>266</v>
      </c>
      <c r="AC290" s="3">
        <f>IF(OR(ROW()=AB290,B290=""),"",MOD(ROW()-AB290,4) + IF(AND(MOD(ROW()-AB290,4)=0,$B291&lt;&gt;""),4,0))</f>
        <v>4</v>
      </c>
    </row>
    <row r="291" spans="1:29" ht="10.5" customHeight="1" x14ac:dyDescent="0.3">
      <c r="B291" s="17" t="s">
        <v>227</v>
      </c>
      <c r="C291" s="9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1</v>
      </c>
      <c r="K291" s="9">
        <v>3</v>
      </c>
      <c r="L291" s="9">
        <v>3</v>
      </c>
      <c r="AA291" s="3">
        <f>COUNTA(A291)</f>
        <v>0</v>
      </c>
      <c r="AB291" s="3">
        <f>IFERROR(_xlfn.XMATCH(1, AA$1:AA291, 0, -1),0)</f>
        <v>266</v>
      </c>
      <c r="AC291" s="3">
        <f>IF(OR(ROW()=AB291,B291=""),"",MOD(ROW()-AB291,4) + IF(AND(MOD(ROW()-AB291,4)=0,$B292&lt;&gt;""),4,0))</f>
        <v>1</v>
      </c>
    </row>
    <row r="292" spans="1:29" ht="10.5" customHeight="1" x14ac:dyDescent="0.3">
      <c r="B292" s="17" t="s">
        <v>8</v>
      </c>
      <c r="C292" s="9">
        <v>1</v>
      </c>
      <c r="D292" s="9">
        <v>0</v>
      </c>
      <c r="E292" s="9">
        <v>0</v>
      </c>
      <c r="F292" s="9">
        <v>4</v>
      </c>
      <c r="G292" s="9">
        <v>9</v>
      </c>
      <c r="H292" s="9">
        <v>17</v>
      </c>
      <c r="I292" s="9">
        <v>21</v>
      </c>
      <c r="J292" s="9">
        <v>13</v>
      </c>
      <c r="K292" s="9">
        <v>10</v>
      </c>
      <c r="L292" s="9">
        <v>6</v>
      </c>
      <c r="AA292" s="3">
        <f>COUNTA(A292)</f>
        <v>0</v>
      </c>
      <c r="AB292" s="3">
        <f>IFERROR(_xlfn.XMATCH(1, AA$1:AA292, 0, -1),0)</f>
        <v>266</v>
      </c>
      <c r="AC292" s="3">
        <f>IF(OR(ROW()=AB292,B292=""),"",MOD(ROW()-AB292,4) + IF(AND(MOD(ROW()-AB292,4)=0,$B293&lt;&gt;""),4,0))</f>
        <v>2</v>
      </c>
    </row>
    <row r="293" spans="1:29" ht="10.5" customHeight="1" x14ac:dyDescent="0.3">
      <c r="B293" s="17" t="s">
        <v>81</v>
      </c>
      <c r="C293" s="9">
        <v>1</v>
      </c>
      <c r="D293" s="9">
        <v>5</v>
      </c>
      <c r="E293" s="9">
        <v>6</v>
      </c>
      <c r="F293" s="9">
        <v>5</v>
      </c>
      <c r="G293" s="9">
        <v>0</v>
      </c>
      <c r="H293" s="9">
        <v>1</v>
      </c>
      <c r="I293" s="9">
        <v>2</v>
      </c>
      <c r="J293" s="9">
        <v>0</v>
      </c>
      <c r="K293" s="9">
        <v>0</v>
      </c>
      <c r="L293" s="9">
        <v>0</v>
      </c>
      <c r="AA293" s="3">
        <f>COUNTA(A293)</f>
        <v>0</v>
      </c>
      <c r="AB293" s="3">
        <f>IFERROR(_xlfn.XMATCH(1, AA$1:AA293, 0, -1),0)</f>
        <v>266</v>
      </c>
      <c r="AC293" s="3">
        <f>IF(OR(ROW()=AB293,B293=""),"",MOD(ROW()-AB293,4) + IF(AND(MOD(ROW()-AB293,4)=0,$B294&lt;&gt;""),4,0))</f>
        <v>3</v>
      </c>
    </row>
    <row r="294" spans="1:29" ht="10.5" customHeight="1" x14ac:dyDescent="0.3">
      <c r="B294" s="17" t="s">
        <v>100</v>
      </c>
      <c r="C294" s="9">
        <v>19</v>
      </c>
      <c r="D294" s="9">
        <v>15</v>
      </c>
      <c r="E294" s="9">
        <v>21</v>
      </c>
      <c r="F294" s="9">
        <v>18</v>
      </c>
      <c r="G294" s="9">
        <v>17</v>
      </c>
      <c r="H294" s="9">
        <v>13</v>
      </c>
      <c r="I294" s="9">
        <v>12</v>
      </c>
      <c r="J294" s="9">
        <v>6</v>
      </c>
      <c r="K294" s="9">
        <v>10</v>
      </c>
      <c r="L294" s="9">
        <v>17</v>
      </c>
      <c r="AA294" s="3">
        <f>COUNTA(A294)</f>
        <v>0</v>
      </c>
      <c r="AB294" s="3">
        <f>IFERROR(_xlfn.XMATCH(1, AA$1:AA294, 0, -1),0)</f>
        <v>266</v>
      </c>
      <c r="AC294" s="3">
        <f>IF(OR(ROW()=AB294,B294=""),"",MOD(ROW()-AB294,4) + IF(AND(MOD(ROW()-AB294,4)=0,$B295&lt;&gt;""),4,0))</f>
        <v>4</v>
      </c>
    </row>
    <row r="295" spans="1:29" ht="10.5" customHeight="1" x14ac:dyDescent="0.3">
      <c r="A295" s="3" t="s">
        <v>237</v>
      </c>
      <c r="B295" s="13" t="s">
        <v>47</v>
      </c>
      <c r="C295" s="7">
        <v>5</v>
      </c>
      <c r="D295" s="7">
        <v>7</v>
      </c>
      <c r="E295" s="7">
        <v>8</v>
      </c>
      <c r="F295" s="7">
        <v>10</v>
      </c>
      <c r="G295" s="7">
        <v>7</v>
      </c>
      <c r="H295" s="7">
        <v>5</v>
      </c>
      <c r="I295" s="7">
        <v>13</v>
      </c>
      <c r="J295" s="7">
        <v>16</v>
      </c>
      <c r="K295" s="7">
        <v>11</v>
      </c>
      <c r="L295" s="7">
        <v>20</v>
      </c>
      <c r="AA295" s="3">
        <f>COUNTA(A295)</f>
        <v>1</v>
      </c>
      <c r="AB295" s="3">
        <f>IFERROR(_xlfn.XMATCH(1, AA$1:AA295, 0, -1),0)</f>
        <v>295</v>
      </c>
      <c r="AC295" s="3" t="str">
        <f>IF(OR(ROW()=AB295,B295=""),"",MOD(ROW()-AB295,4) + IF(AND(MOD(ROW()-AB295,4)=0,$B296&lt;&gt;""),4,0))</f>
        <v/>
      </c>
    </row>
    <row r="296" spans="1:29" ht="10.5" customHeight="1" x14ac:dyDescent="0.3">
      <c r="A296" s="3" t="s">
        <v>237</v>
      </c>
      <c r="B296" s="13" t="s">
        <v>48</v>
      </c>
      <c r="C296" s="7">
        <v>95</v>
      </c>
      <c r="D296" s="7">
        <v>97</v>
      </c>
      <c r="E296" s="7">
        <v>67</v>
      </c>
      <c r="F296" s="7">
        <v>86</v>
      </c>
      <c r="G296" s="7">
        <v>101</v>
      </c>
      <c r="H296" s="7">
        <v>86</v>
      </c>
      <c r="I296" s="7">
        <v>93</v>
      </c>
      <c r="J296" s="7">
        <v>138</v>
      </c>
      <c r="K296" s="7">
        <v>71</v>
      </c>
      <c r="L296" s="7">
        <v>101</v>
      </c>
      <c r="AA296" s="3">
        <f>COUNTA(A296)</f>
        <v>1</v>
      </c>
      <c r="AB296" s="3">
        <f>IFERROR(_xlfn.XMATCH(1, AA$1:AA296, 0, -1),0)</f>
        <v>296</v>
      </c>
      <c r="AC296" s="3" t="str">
        <f>IF(OR(ROW()=AB296,B296=""),"",MOD(ROW()-AB296,4) + IF(AND(MOD(ROW()-AB296,4)=0,$B297&lt;&gt;""),4,0))</f>
        <v/>
      </c>
    </row>
    <row r="297" spans="1:29" ht="10.5" customHeight="1" x14ac:dyDescent="0.3">
      <c r="A297" s="3" t="s">
        <v>237</v>
      </c>
      <c r="B297" s="13" t="s">
        <v>58</v>
      </c>
      <c r="C297" s="7">
        <v>0</v>
      </c>
      <c r="D297" s="7">
        <v>2</v>
      </c>
      <c r="E297" s="7">
        <v>2</v>
      </c>
      <c r="F297" s="7">
        <v>0</v>
      </c>
      <c r="G297" s="7">
        <v>2</v>
      </c>
      <c r="H297" s="7">
        <v>4</v>
      </c>
      <c r="I297" s="7">
        <v>0</v>
      </c>
      <c r="J297" s="7">
        <v>4</v>
      </c>
      <c r="K297" s="7">
        <v>0</v>
      </c>
      <c r="L297" s="7">
        <v>1</v>
      </c>
      <c r="AA297" s="3">
        <f>COUNTA(A297)</f>
        <v>1</v>
      </c>
      <c r="AB297" s="3">
        <f>IFERROR(_xlfn.XMATCH(1, AA$1:AA297, 0, -1),0)</f>
        <v>297</v>
      </c>
      <c r="AC297" s="3" t="str">
        <f>IF(OR(ROW()=AB297,B297=""),"",MOD(ROW()-AB297,4) + IF(AND(MOD(ROW()-AB297,4)=0,$B298&lt;&gt;""),4,0))</f>
        <v/>
      </c>
    </row>
    <row r="298" spans="1:29" ht="10.5" customHeight="1" x14ac:dyDescent="0.3">
      <c r="A298" s="3" t="s">
        <v>237</v>
      </c>
      <c r="B298" s="5" t="s">
        <v>16</v>
      </c>
      <c r="C298" s="6">
        <f t="shared" ref="C298:L298" si="27">+C302+C303+C304+C305+C306+C311+C391</f>
        <v>468</v>
      </c>
      <c r="D298" s="6">
        <f t="shared" si="27"/>
        <v>464</v>
      </c>
      <c r="E298" s="6">
        <f t="shared" si="27"/>
        <v>452</v>
      </c>
      <c r="F298" s="6">
        <f t="shared" si="27"/>
        <v>418</v>
      </c>
      <c r="G298" s="6">
        <f t="shared" si="27"/>
        <v>436</v>
      </c>
      <c r="H298" s="6">
        <f t="shared" si="27"/>
        <v>402</v>
      </c>
      <c r="I298" s="6">
        <f t="shared" si="27"/>
        <v>441</v>
      </c>
      <c r="J298" s="6">
        <f t="shared" si="27"/>
        <v>438</v>
      </c>
      <c r="K298" s="6">
        <f t="shared" si="27"/>
        <v>420</v>
      </c>
      <c r="L298" s="6">
        <f t="shared" si="27"/>
        <v>454</v>
      </c>
      <c r="AA298" s="3">
        <f>COUNTA(A298)</f>
        <v>1</v>
      </c>
      <c r="AB298" s="3">
        <f>IFERROR(_xlfn.XMATCH(1, AA$1:AA298, 0, -1),0)</f>
        <v>298</v>
      </c>
      <c r="AC298" s="3" t="str">
        <f>IF(OR(ROW()=AB298,B298=""),"",MOD(ROW()-AB298,4) + IF(AND(MOD(ROW()-AB298,4)=0,$B299&lt;&gt;""),4,0))</f>
        <v/>
      </c>
    </row>
    <row r="299" spans="1:29" ht="10.5" customHeight="1" x14ac:dyDescent="0.3">
      <c r="A299" s="3" t="s">
        <v>237</v>
      </c>
      <c r="B299" s="13" t="s">
        <v>34</v>
      </c>
      <c r="C299" s="7">
        <f t="shared" ref="C299:K299" si="28">+C300+C301</f>
        <v>17</v>
      </c>
      <c r="D299" s="7">
        <f t="shared" si="28"/>
        <v>9</v>
      </c>
      <c r="E299" s="7">
        <f t="shared" si="28"/>
        <v>8</v>
      </c>
      <c r="F299" s="7">
        <f t="shared" si="28"/>
        <v>3</v>
      </c>
      <c r="G299" s="7">
        <f t="shared" si="28"/>
        <v>3</v>
      </c>
      <c r="H299" s="7">
        <f t="shared" si="28"/>
        <v>3</v>
      </c>
      <c r="I299" s="7">
        <f t="shared" si="28"/>
        <v>1</v>
      </c>
      <c r="J299" s="7">
        <f t="shared" si="28"/>
        <v>2</v>
      </c>
      <c r="K299" s="7">
        <f t="shared" si="28"/>
        <v>3</v>
      </c>
      <c r="L299" s="7">
        <f t="shared" ref="L299" si="29">+L300+L301</f>
        <v>3</v>
      </c>
      <c r="AA299" s="3">
        <f>COUNTA(A299)</f>
        <v>1</v>
      </c>
      <c r="AB299" s="3">
        <f>IFERROR(_xlfn.XMATCH(1, AA$1:AA299, 0, -1),0)</f>
        <v>299</v>
      </c>
      <c r="AC299" s="3" t="str">
        <f>IF(OR(ROW()=AB299,B299=""),"",MOD(ROW()-AB299,4) + IF(AND(MOD(ROW()-AB299,4)=0,$B300&lt;&gt;""),4,0))</f>
        <v/>
      </c>
    </row>
    <row r="300" spans="1:29" ht="10.5" customHeight="1" x14ac:dyDescent="0.3">
      <c r="B300" s="15" t="s">
        <v>62</v>
      </c>
      <c r="C300" s="8">
        <v>9</v>
      </c>
      <c r="D300" s="8">
        <v>4</v>
      </c>
      <c r="E300" s="8">
        <v>3</v>
      </c>
      <c r="F300" s="8">
        <v>1</v>
      </c>
      <c r="G300" s="8">
        <v>3</v>
      </c>
      <c r="H300" s="8">
        <v>3</v>
      </c>
      <c r="I300" s="8">
        <v>1</v>
      </c>
      <c r="J300" s="8">
        <v>1</v>
      </c>
      <c r="K300" s="8">
        <v>2</v>
      </c>
      <c r="L300" s="8">
        <v>1</v>
      </c>
      <c r="AA300" s="3">
        <f>COUNTA(A300)</f>
        <v>0</v>
      </c>
      <c r="AB300" s="3">
        <f>IFERROR(_xlfn.XMATCH(1, AA$1:AA300, 0, -1),0)</f>
        <v>299</v>
      </c>
      <c r="AC300" s="3">
        <f>IF(OR(ROW()=AB300,B300=""),"",MOD(ROW()-AB300,4) + IF(AND(MOD(ROW()-AB300,4)=0,$B301&lt;&gt;""),4,0))</f>
        <v>1</v>
      </c>
    </row>
    <row r="301" spans="1:29" ht="10.5" customHeight="1" x14ac:dyDescent="0.3">
      <c r="B301" s="15" t="s">
        <v>5</v>
      </c>
      <c r="C301" s="8">
        <v>8</v>
      </c>
      <c r="D301" s="8">
        <v>5</v>
      </c>
      <c r="E301" s="8">
        <v>5</v>
      </c>
      <c r="F301" s="8">
        <v>2</v>
      </c>
      <c r="G301" s="8">
        <v>0</v>
      </c>
      <c r="H301" s="8">
        <v>0</v>
      </c>
      <c r="I301" s="8">
        <v>0</v>
      </c>
      <c r="J301" s="8">
        <v>1</v>
      </c>
      <c r="K301" s="8">
        <v>1</v>
      </c>
      <c r="L301" s="8">
        <v>2</v>
      </c>
      <c r="AA301" s="3">
        <f>COUNTA(A301)</f>
        <v>0</v>
      </c>
      <c r="AB301" s="3">
        <f>IFERROR(_xlfn.XMATCH(1, AA$1:AA301, 0, -1),0)</f>
        <v>299</v>
      </c>
      <c r="AC301" s="3">
        <f>IF(OR(ROW()=AB301,B301=""),"",MOD(ROW()-AB301,4) + IF(AND(MOD(ROW()-AB301,4)=0,$B302&lt;&gt;""),4,0))</f>
        <v>2</v>
      </c>
    </row>
    <row r="302" spans="1:29" ht="10.5" customHeight="1" x14ac:dyDescent="0.3">
      <c r="A302" s="3" t="s">
        <v>237</v>
      </c>
      <c r="B302" s="13" t="s">
        <v>49</v>
      </c>
      <c r="C302" s="7">
        <v>9</v>
      </c>
      <c r="D302" s="7">
        <v>7</v>
      </c>
      <c r="E302" s="7">
        <v>5</v>
      </c>
      <c r="F302" s="7">
        <v>9</v>
      </c>
      <c r="G302" s="7">
        <v>9</v>
      </c>
      <c r="H302" s="7">
        <v>6</v>
      </c>
      <c r="I302" s="7">
        <v>10</v>
      </c>
      <c r="J302" s="7">
        <v>5</v>
      </c>
      <c r="K302" s="7">
        <v>6</v>
      </c>
      <c r="L302" s="7">
        <v>11</v>
      </c>
      <c r="AA302" s="3">
        <f>COUNTA(A302)</f>
        <v>1</v>
      </c>
      <c r="AB302" s="3">
        <f>IFERROR(_xlfn.XMATCH(1, AA$1:AA302, 0, -1),0)</f>
        <v>302</v>
      </c>
      <c r="AC302" s="3" t="str">
        <f>IF(OR(ROW()=AB302,B302=""),"",MOD(ROW()-AB302,4) + IF(AND(MOD(ROW()-AB302,4)=0,$B303&lt;&gt;""),4,0))</f>
        <v/>
      </c>
    </row>
    <row r="303" spans="1:29" ht="10.5" customHeight="1" x14ac:dyDescent="0.3">
      <c r="A303" s="3" t="s">
        <v>237</v>
      </c>
      <c r="B303" s="13" t="s">
        <v>215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1</v>
      </c>
      <c r="I303" s="7">
        <v>0</v>
      </c>
      <c r="J303" s="7">
        <v>4</v>
      </c>
      <c r="K303" s="7">
        <v>10</v>
      </c>
      <c r="L303" s="7">
        <v>8</v>
      </c>
      <c r="AA303" s="3">
        <f>COUNTA(A303)</f>
        <v>1</v>
      </c>
      <c r="AB303" s="3">
        <f>IFERROR(_xlfn.XMATCH(1, AA$1:AA303, 0, -1),0)</f>
        <v>303</v>
      </c>
      <c r="AC303" s="3" t="str">
        <f>IF(OR(ROW()=AB303,B303=""),"",MOD(ROW()-AB303,4) + IF(AND(MOD(ROW()-AB303,4)=0,$B304&lt;&gt;""),4,0))</f>
        <v/>
      </c>
    </row>
    <row r="304" spans="1:29" ht="10.5" customHeight="1" x14ac:dyDescent="0.3">
      <c r="A304" s="3" t="s">
        <v>237</v>
      </c>
      <c r="B304" s="13" t="s">
        <v>59</v>
      </c>
      <c r="C304" s="7">
        <v>0</v>
      </c>
      <c r="D304" s="7">
        <v>0</v>
      </c>
      <c r="E304" s="7">
        <v>0</v>
      </c>
      <c r="F304" s="7">
        <v>2</v>
      </c>
      <c r="G304" s="7">
        <v>1</v>
      </c>
      <c r="H304" s="7">
        <v>1</v>
      </c>
      <c r="I304" s="7">
        <v>2</v>
      </c>
      <c r="J304" s="7">
        <v>1</v>
      </c>
      <c r="K304" s="7">
        <v>0</v>
      </c>
      <c r="L304" s="7">
        <v>0</v>
      </c>
      <c r="AA304" s="3">
        <f>COUNTA(A304)</f>
        <v>1</v>
      </c>
      <c r="AB304" s="3">
        <f>IFERROR(_xlfn.XMATCH(1, AA$1:AA304, 0, -1),0)</f>
        <v>304</v>
      </c>
      <c r="AC304" s="3" t="str">
        <f>IF(OR(ROW()=AB304,B304=""),"",MOD(ROW()-AB304,4) + IF(AND(MOD(ROW()-AB304,4)=0,$B305&lt;&gt;""),4,0))</f>
        <v/>
      </c>
    </row>
    <row r="305" spans="1:29" ht="10.5" customHeight="1" x14ac:dyDescent="0.3">
      <c r="A305" s="3" t="s">
        <v>237</v>
      </c>
      <c r="B305" s="13" t="s">
        <v>50</v>
      </c>
      <c r="C305" s="7">
        <v>22</v>
      </c>
      <c r="D305" s="7">
        <v>16</v>
      </c>
      <c r="E305" s="7">
        <v>19</v>
      </c>
      <c r="F305" s="7">
        <v>21</v>
      </c>
      <c r="G305" s="7">
        <v>17</v>
      </c>
      <c r="H305" s="7">
        <v>18</v>
      </c>
      <c r="I305" s="7">
        <v>19</v>
      </c>
      <c r="J305" s="7">
        <v>10</v>
      </c>
      <c r="K305" s="7">
        <v>13</v>
      </c>
      <c r="L305" s="7">
        <v>23</v>
      </c>
      <c r="AA305" s="3">
        <f>COUNTA(A305)</f>
        <v>1</v>
      </c>
      <c r="AB305" s="3">
        <f>IFERROR(_xlfn.XMATCH(1, AA$1:AA305, 0, -1),0)</f>
        <v>305</v>
      </c>
      <c r="AC305" s="3" t="str">
        <f>IF(OR(ROW()=AB305,B305=""),"",MOD(ROW()-AB305,4) + IF(AND(MOD(ROW()-AB305,4)=0,$B306&lt;&gt;""),4,0))</f>
        <v/>
      </c>
    </row>
    <row r="306" spans="1:29" ht="10.5" customHeight="1" x14ac:dyDescent="0.3">
      <c r="A306" s="3" t="s">
        <v>237</v>
      </c>
      <c r="B306" s="13" t="s">
        <v>51</v>
      </c>
      <c r="C306" s="7">
        <v>31</v>
      </c>
      <c r="D306" s="7">
        <v>57</v>
      </c>
      <c r="E306" s="7">
        <v>49</v>
      </c>
      <c r="F306" s="7">
        <v>37</v>
      </c>
      <c r="G306" s="7">
        <v>64</v>
      </c>
      <c r="H306" s="7">
        <v>47</v>
      </c>
      <c r="I306" s="7">
        <v>35</v>
      </c>
      <c r="J306" s="7">
        <v>67</v>
      </c>
      <c r="K306" s="7">
        <v>60</v>
      </c>
      <c r="L306" s="7">
        <v>66</v>
      </c>
      <c r="AA306" s="3">
        <f>COUNTA(A306)</f>
        <v>1</v>
      </c>
      <c r="AB306" s="3">
        <f>IFERROR(_xlfn.XMATCH(1, AA$1:AA306, 0, -1),0)</f>
        <v>306</v>
      </c>
      <c r="AC306" s="3" t="str">
        <f>IF(OR(ROW()=AB306,B306=""),"",MOD(ROW()-AB306,4) + IF(AND(MOD(ROW()-AB306,4)=0,$B307&lt;&gt;""),4,0))</f>
        <v/>
      </c>
    </row>
    <row r="307" spans="1:29" ht="10.5" customHeight="1" x14ac:dyDescent="0.3">
      <c r="K307" s="11"/>
      <c r="L307" s="11" t="s">
        <v>192</v>
      </c>
      <c r="AA307" s="3">
        <f>COUNTA(A307)</f>
        <v>0</v>
      </c>
      <c r="AB307" s="3">
        <f>IFERROR(_xlfn.XMATCH(1, AA$1:AA307, 0, -1),0)</f>
        <v>306</v>
      </c>
      <c r="AC307" s="3" t="str">
        <f>IF(OR(ROW()=AB307,B307=""),"",MOD(ROW()-AB307,4) + IF(AND(MOD(ROW()-AB307,4)=0,$B308&lt;&gt;""),4,0))</f>
        <v/>
      </c>
    </row>
    <row r="308" spans="1:29" ht="14" customHeight="1" x14ac:dyDescent="0.3">
      <c r="B308" s="1" t="s">
        <v>197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AA308" s="3">
        <f>COUNTA(A308)</f>
        <v>0</v>
      </c>
      <c r="AB308" s="3">
        <f>IFERROR(_xlfn.XMATCH(1, AA$1:AA308, 0, -1),0)</f>
        <v>306</v>
      </c>
      <c r="AC308" s="3">
        <f>IF(OR(ROW()=AB308,B308=""),"",MOD(ROW()-AB308,4) + IF(AND(MOD(ROW()-AB308,4)=0,$B309&lt;&gt;""),4,0))</f>
        <v>2</v>
      </c>
    </row>
    <row r="309" spans="1:29" ht="10.5" customHeight="1" x14ac:dyDescent="0.3">
      <c r="C309" s="2"/>
      <c r="D309" s="2"/>
      <c r="E309" s="2"/>
      <c r="F309" s="2"/>
      <c r="G309" s="2"/>
      <c r="H309" s="2"/>
      <c r="I309" s="2"/>
      <c r="J309" s="2"/>
      <c r="K309" s="2"/>
      <c r="L309" s="2"/>
      <c r="AA309" s="3">
        <f>COUNTA(A309)</f>
        <v>0</v>
      </c>
      <c r="AB309" s="3">
        <f>IFERROR(_xlfn.XMATCH(1, AA$1:AA309, 0, -1),0)</f>
        <v>306</v>
      </c>
      <c r="AC309" s="3" t="str">
        <f>IF(OR(ROW()=AB309,B309=""),"",MOD(ROW()-AB309,4) + IF(AND(MOD(ROW()-AB309,4)=0,$B310&lt;&gt;""),4,0))</f>
        <v/>
      </c>
    </row>
    <row r="310" spans="1:29" ht="10.5" customHeight="1" x14ac:dyDescent="0.3">
      <c r="A310" s="3" t="s">
        <v>237</v>
      </c>
      <c r="B310" s="4" t="s">
        <v>238</v>
      </c>
      <c r="C310" s="4" t="str">
        <f>C$3</f>
        <v>2015-16</v>
      </c>
      <c r="D310" s="4" t="str">
        <f t="shared" ref="D310:L310" si="30">D$3</f>
        <v>2016-17</v>
      </c>
      <c r="E310" s="4" t="str">
        <f t="shared" si="30"/>
        <v>2017-18</v>
      </c>
      <c r="F310" s="4" t="str">
        <f t="shared" si="30"/>
        <v>2018-19</v>
      </c>
      <c r="G310" s="4" t="str">
        <f t="shared" si="30"/>
        <v>2019-20</v>
      </c>
      <c r="H310" s="4" t="str">
        <f t="shared" si="30"/>
        <v>2020-21</v>
      </c>
      <c r="I310" s="4" t="str">
        <f t="shared" si="30"/>
        <v>2021-22</v>
      </c>
      <c r="J310" s="4" t="str">
        <f t="shared" si="30"/>
        <v>2022-23</v>
      </c>
      <c r="K310" s="4" t="str">
        <f t="shared" si="30"/>
        <v>2023-24</v>
      </c>
      <c r="L310" s="4" t="str">
        <f t="shared" si="30"/>
        <v>2024-25</v>
      </c>
      <c r="AA310" s="3">
        <f>COUNTA(A310)</f>
        <v>1</v>
      </c>
      <c r="AB310" s="3">
        <f>IFERROR(_xlfn.XMATCH(1, AA$1:AA310, 0, -1),0)</f>
        <v>310</v>
      </c>
      <c r="AC310" s="3" t="str">
        <f>IF(OR(ROW()=AB310,B310=""),"",MOD(ROW()-AB310,4) + IF(AND(MOD(ROW()-AB310,4)=0,$B311&lt;&gt;""),4,0))</f>
        <v/>
      </c>
    </row>
    <row r="311" spans="1:29" ht="10.5" customHeight="1" x14ac:dyDescent="0.3">
      <c r="A311" s="3" t="s">
        <v>237</v>
      </c>
      <c r="B311" s="13" t="s">
        <v>53</v>
      </c>
      <c r="C311" s="7">
        <f t="shared" ref="C311:L311" si="31">SUM(C312:C390)</f>
        <v>369</v>
      </c>
      <c r="D311" s="7">
        <f t="shared" si="31"/>
        <v>346</v>
      </c>
      <c r="E311" s="7">
        <f t="shared" si="31"/>
        <v>340</v>
      </c>
      <c r="F311" s="7">
        <f t="shared" si="31"/>
        <v>311</v>
      </c>
      <c r="G311" s="7">
        <f t="shared" si="31"/>
        <v>303</v>
      </c>
      <c r="H311" s="7">
        <f t="shared" si="31"/>
        <v>289</v>
      </c>
      <c r="I311" s="7">
        <f t="shared" si="31"/>
        <v>331</v>
      </c>
      <c r="J311" s="7">
        <f t="shared" si="31"/>
        <v>309</v>
      </c>
      <c r="K311" s="7">
        <f t="shared" si="31"/>
        <v>285</v>
      </c>
      <c r="L311" s="7">
        <f t="shared" si="31"/>
        <v>299</v>
      </c>
      <c r="AA311" s="3">
        <f>COUNTA(A311)</f>
        <v>1</v>
      </c>
      <c r="AB311" s="3">
        <f>IFERROR(_xlfn.XMATCH(1, AA$1:AA311, 0, -1),0)</f>
        <v>311</v>
      </c>
      <c r="AC311" s="3" t="str">
        <f>IF(OR(ROW()=AB311,B311=""),"",MOD(ROW()-AB311,4) + IF(AND(MOD(ROW()-AB311,4)=0,$B312&lt;&gt;""),4,0))</f>
        <v/>
      </c>
    </row>
    <row r="312" spans="1:29" ht="10.5" customHeight="1" x14ac:dyDescent="0.3">
      <c r="B312" s="17" t="s">
        <v>126</v>
      </c>
      <c r="C312" s="9">
        <v>4</v>
      </c>
      <c r="D312" s="9">
        <v>2</v>
      </c>
      <c r="E312" s="9">
        <v>1</v>
      </c>
      <c r="F312" s="9">
        <v>3</v>
      </c>
      <c r="G312" s="9">
        <v>4</v>
      </c>
      <c r="H312" s="9">
        <v>2</v>
      </c>
      <c r="I312" s="9">
        <v>0</v>
      </c>
      <c r="J312" s="9">
        <v>2</v>
      </c>
      <c r="K312" s="9">
        <v>0</v>
      </c>
      <c r="L312" s="9">
        <v>4</v>
      </c>
      <c r="AA312" s="3">
        <f>COUNTA(A312)</f>
        <v>0</v>
      </c>
      <c r="AB312" s="3">
        <f>IFERROR(_xlfn.XMATCH(1, AA$1:AA312, 0, -1),0)</f>
        <v>311</v>
      </c>
      <c r="AC312" s="3">
        <f>IF(OR(ROW()=AB312,B312=""),"",MOD(ROW()-AB312,4) + IF(AND(MOD(ROW()-AB312,4)=0,$B313&lt;&gt;""),4,0))</f>
        <v>1</v>
      </c>
    </row>
    <row r="313" spans="1:29" ht="10.5" customHeight="1" x14ac:dyDescent="0.3">
      <c r="B313" s="17" t="s">
        <v>184</v>
      </c>
      <c r="C313" s="9">
        <v>4</v>
      </c>
      <c r="D313" s="9">
        <v>3</v>
      </c>
      <c r="E313" s="9">
        <v>1</v>
      </c>
      <c r="F313" s="9">
        <v>0</v>
      </c>
      <c r="G313" s="9">
        <v>0</v>
      </c>
      <c r="H313" s="9">
        <v>1</v>
      </c>
      <c r="I313" s="9">
        <v>0</v>
      </c>
      <c r="J313" s="9">
        <v>0</v>
      </c>
      <c r="K313" s="9">
        <v>0</v>
      </c>
      <c r="L313" s="9">
        <v>0</v>
      </c>
      <c r="AA313" s="3">
        <f>COUNTA(A313)</f>
        <v>0</v>
      </c>
      <c r="AB313" s="3">
        <f>IFERROR(_xlfn.XMATCH(1, AA$1:AA313, 0, -1),0)</f>
        <v>311</v>
      </c>
      <c r="AC313" s="3">
        <f>IF(OR(ROW()=AB313,B313=""),"",MOD(ROW()-AB313,4) + IF(AND(MOD(ROW()-AB313,4)=0,$B314&lt;&gt;""),4,0))</f>
        <v>2</v>
      </c>
    </row>
    <row r="314" spans="1:29" ht="10.5" customHeight="1" x14ac:dyDescent="0.3">
      <c r="B314" s="17" t="s">
        <v>84</v>
      </c>
      <c r="C314" s="9">
        <v>3</v>
      </c>
      <c r="D314" s="9">
        <v>2</v>
      </c>
      <c r="E314" s="9">
        <v>4</v>
      </c>
      <c r="F314" s="9">
        <v>2</v>
      </c>
      <c r="G314" s="9">
        <v>3</v>
      </c>
      <c r="H314" s="9">
        <v>1</v>
      </c>
      <c r="I314" s="9">
        <v>4</v>
      </c>
      <c r="J314" s="9">
        <v>2</v>
      </c>
      <c r="K314" s="9">
        <v>2</v>
      </c>
      <c r="L314" s="9">
        <v>3</v>
      </c>
      <c r="AA314" s="3">
        <f>COUNTA(A314)</f>
        <v>0</v>
      </c>
      <c r="AB314" s="3">
        <f>IFERROR(_xlfn.XMATCH(1, AA$1:AA314, 0, -1),0)</f>
        <v>311</v>
      </c>
      <c r="AC314" s="3">
        <f>IF(OR(ROW()=AB314,B314=""),"",MOD(ROW()-AB314,4) + IF(AND(MOD(ROW()-AB314,4)=0,$B315&lt;&gt;""),4,0))</f>
        <v>3</v>
      </c>
    </row>
    <row r="315" spans="1:29" ht="10.5" customHeight="1" x14ac:dyDescent="0.3">
      <c r="B315" s="17" t="s">
        <v>130</v>
      </c>
      <c r="C315" s="9">
        <v>6</v>
      </c>
      <c r="D315" s="9">
        <v>12</v>
      </c>
      <c r="E315" s="9">
        <v>8</v>
      </c>
      <c r="F315" s="9">
        <v>4</v>
      </c>
      <c r="G315" s="9">
        <v>3</v>
      </c>
      <c r="H315" s="9">
        <v>8</v>
      </c>
      <c r="I315" s="9">
        <v>6</v>
      </c>
      <c r="J315" s="9">
        <v>8</v>
      </c>
      <c r="K315" s="9">
        <v>3</v>
      </c>
      <c r="L315" s="9">
        <v>3</v>
      </c>
      <c r="AA315" s="3">
        <f>COUNTA(A315)</f>
        <v>0</v>
      </c>
      <c r="AB315" s="3">
        <f>IFERROR(_xlfn.XMATCH(1, AA$1:AA315, 0, -1),0)</f>
        <v>311</v>
      </c>
      <c r="AC315" s="3">
        <f>IF(OR(ROW()=AB315,B315=""),"",MOD(ROW()-AB315,4) + IF(AND(MOD(ROW()-AB315,4)=0,$B316&lt;&gt;""),4,0))</f>
        <v>4</v>
      </c>
    </row>
    <row r="316" spans="1:29" ht="10.5" customHeight="1" x14ac:dyDescent="0.3">
      <c r="B316" s="17" t="s">
        <v>152</v>
      </c>
      <c r="C316" s="9">
        <v>5</v>
      </c>
      <c r="D316" s="9">
        <v>3</v>
      </c>
      <c r="E316" s="9">
        <v>4</v>
      </c>
      <c r="F316" s="9">
        <v>0</v>
      </c>
      <c r="G316" s="9">
        <v>2</v>
      </c>
      <c r="H316" s="9">
        <v>1</v>
      </c>
      <c r="I316" s="9">
        <v>1</v>
      </c>
      <c r="J316" s="9">
        <v>0</v>
      </c>
      <c r="K316" s="9">
        <v>1</v>
      </c>
      <c r="L316" s="9">
        <v>2</v>
      </c>
      <c r="AA316" s="3">
        <f>COUNTA(A316)</f>
        <v>0</v>
      </c>
      <c r="AB316" s="3">
        <f>IFERROR(_xlfn.XMATCH(1, AA$1:AA316, 0, -1),0)</f>
        <v>311</v>
      </c>
      <c r="AC316" s="3">
        <f>IF(OR(ROW()=AB316,B316=""),"",MOD(ROW()-AB316,4) + IF(AND(MOD(ROW()-AB316,4)=0,$B317&lt;&gt;""),4,0))</f>
        <v>1</v>
      </c>
    </row>
    <row r="317" spans="1:29" ht="10.5" customHeight="1" x14ac:dyDescent="0.3">
      <c r="B317" s="17" t="s">
        <v>95</v>
      </c>
      <c r="C317" s="9">
        <v>1</v>
      </c>
      <c r="D317" s="9">
        <v>2</v>
      </c>
      <c r="E317" s="9">
        <v>6</v>
      </c>
      <c r="F317" s="9">
        <v>9</v>
      </c>
      <c r="G317" s="9">
        <v>5</v>
      </c>
      <c r="H317" s="9">
        <v>5</v>
      </c>
      <c r="I317" s="9">
        <v>6</v>
      </c>
      <c r="J317" s="9">
        <v>1</v>
      </c>
      <c r="K317" s="9">
        <v>0</v>
      </c>
      <c r="L317" s="9">
        <v>0</v>
      </c>
      <c r="AA317" s="3">
        <f>COUNTA(A317)</f>
        <v>0</v>
      </c>
      <c r="AB317" s="3">
        <f>IFERROR(_xlfn.XMATCH(1, AA$1:AA317, 0, -1),0)</f>
        <v>311</v>
      </c>
      <c r="AC317" s="3">
        <f>IF(OR(ROW()=AB317,B317=""),"",MOD(ROW()-AB317,4) + IF(AND(MOD(ROW()-AB317,4)=0,$B318&lt;&gt;""),4,0))</f>
        <v>2</v>
      </c>
    </row>
    <row r="318" spans="1:29" ht="10.5" customHeight="1" x14ac:dyDescent="0.3">
      <c r="B318" s="17" t="s">
        <v>225</v>
      </c>
      <c r="C318" s="9">
        <v>0</v>
      </c>
      <c r="D318" s="9">
        <v>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1</v>
      </c>
      <c r="K318" s="9">
        <v>2</v>
      </c>
      <c r="L318" s="9">
        <v>2</v>
      </c>
      <c r="AA318" s="3">
        <f>COUNTA(A318)</f>
        <v>0</v>
      </c>
      <c r="AB318" s="3">
        <f>IFERROR(_xlfn.XMATCH(1, AA$1:AA318, 0, -1),0)</f>
        <v>311</v>
      </c>
      <c r="AC318" s="3">
        <f>IF(OR(ROW()=AB318,B318=""),"",MOD(ROW()-AB318,4) + IF(AND(MOD(ROW()-AB318,4)=0,$B319&lt;&gt;""),4,0))</f>
        <v>3</v>
      </c>
    </row>
    <row r="319" spans="1:29" ht="10.5" customHeight="1" x14ac:dyDescent="0.3">
      <c r="B319" s="17" t="s">
        <v>98</v>
      </c>
      <c r="C319" s="9">
        <v>5</v>
      </c>
      <c r="D319" s="9">
        <v>2</v>
      </c>
      <c r="E319" s="9">
        <v>8</v>
      </c>
      <c r="F319" s="9">
        <v>2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AA319" s="3">
        <f>COUNTA(A319)</f>
        <v>0</v>
      </c>
      <c r="AB319" s="3">
        <f>IFERROR(_xlfn.XMATCH(1, AA$1:AA319, 0, -1),0)</f>
        <v>311</v>
      </c>
      <c r="AC319" s="3">
        <f>IF(OR(ROW()=AB319,B319=""),"",MOD(ROW()-AB319,4) + IF(AND(MOD(ROW()-AB319,4)=0,$B320&lt;&gt;""),4,0))</f>
        <v>4</v>
      </c>
    </row>
    <row r="320" spans="1:29" ht="10.5" customHeight="1" x14ac:dyDescent="0.3">
      <c r="B320" s="17" t="s">
        <v>114</v>
      </c>
      <c r="C320" s="9">
        <v>11</v>
      </c>
      <c r="D320" s="9">
        <v>13</v>
      </c>
      <c r="E320" s="9">
        <v>5</v>
      </c>
      <c r="F320" s="9">
        <v>8</v>
      </c>
      <c r="G320" s="9">
        <v>4</v>
      </c>
      <c r="H320" s="9">
        <v>5</v>
      </c>
      <c r="I320" s="9">
        <v>5</v>
      </c>
      <c r="J320" s="9">
        <v>9</v>
      </c>
      <c r="K320" s="9">
        <v>9</v>
      </c>
      <c r="L320" s="9">
        <v>8</v>
      </c>
      <c r="AA320" s="3">
        <f>COUNTA(A320)</f>
        <v>0</v>
      </c>
      <c r="AB320" s="3">
        <f>IFERROR(_xlfn.XMATCH(1, AA$1:AA320, 0, -1),0)</f>
        <v>311</v>
      </c>
      <c r="AC320" s="3">
        <f>IF(OR(ROW()=AB320,B320=""),"",MOD(ROW()-AB320,4) + IF(AND(MOD(ROW()-AB320,4)=0,$B321&lt;&gt;""),4,0))</f>
        <v>1</v>
      </c>
    </row>
    <row r="321" spans="2:29" ht="10.5" customHeight="1" x14ac:dyDescent="0.3">
      <c r="B321" s="17" t="s">
        <v>136</v>
      </c>
      <c r="C321" s="9">
        <v>0</v>
      </c>
      <c r="D321" s="9">
        <v>0</v>
      </c>
      <c r="E321" s="9">
        <v>1</v>
      </c>
      <c r="F321" s="9">
        <v>1</v>
      </c>
      <c r="G321" s="9">
        <v>4</v>
      </c>
      <c r="H321" s="9">
        <v>1</v>
      </c>
      <c r="I321" s="9">
        <v>15</v>
      </c>
      <c r="J321" s="9">
        <v>29</v>
      </c>
      <c r="K321" s="9">
        <v>13</v>
      </c>
      <c r="L321" s="9">
        <v>32</v>
      </c>
      <c r="AA321" s="3">
        <f>COUNTA(A321)</f>
        <v>0</v>
      </c>
      <c r="AB321" s="3">
        <f>IFERROR(_xlfn.XMATCH(1, AA$1:AA321, 0, -1),0)</f>
        <v>311</v>
      </c>
      <c r="AC321" s="3">
        <f>IF(OR(ROW()=AB321,B321=""),"",MOD(ROW()-AB321,4) + IF(AND(MOD(ROW()-AB321,4)=0,$B322&lt;&gt;""),4,0))</f>
        <v>2</v>
      </c>
    </row>
    <row r="322" spans="2:29" ht="10.5" customHeight="1" x14ac:dyDescent="0.3">
      <c r="B322" s="17" t="s">
        <v>123</v>
      </c>
      <c r="C322" s="9">
        <v>7</v>
      </c>
      <c r="D322" s="9">
        <v>4</v>
      </c>
      <c r="E322" s="9">
        <v>9</v>
      </c>
      <c r="F322" s="9">
        <v>4</v>
      </c>
      <c r="G322" s="9">
        <v>2</v>
      </c>
      <c r="H322" s="9">
        <v>4</v>
      </c>
      <c r="I322" s="9">
        <v>4</v>
      </c>
      <c r="J322" s="9">
        <v>7</v>
      </c>
      <c r="K322" s="9">
        <v>6</v>
      </c>
      <c r="L322" s="9">
        <v>8</v>
      </c>
      <c r="AA322" s="3">
        <f>COUNTA(A322)</f>
        <v>0</v>
      </c>
      <c r="AB322" s="3">
        <f>IFERROR(_xlfn.XMATCH(1, AA$1:AA322, 0, -1),0)</f>
        <v>311</v>
      </c>
      <c r="AC322" s="3">
        <f>IF(OR(ROW()=AB322,B322=""),"",MOD(ROW()-AB322,4) + IF(AND(MOD(ROW()-AB322,4)=0,$B323&lt;&gt;""),4,0))</f>
        <v>3</v>
      </c>
    </row>
    <row r="323" spans="2:29" ht="10.5" customHeight="1" x14ac:dyDescent="0.3">
      <c r="B323" s="17" t="s">
        <v>94</v>
      </c>
      <c r="C323" s="9">
        <v>12</v>
      </c>
      <c r="D323" s="9">
        <v>14</v>
      </c>
      <c r="E323" s="9">
        <v>7</v>
      </c>
      <c r="F323" s="9">
        <v>13</v>
      </c>
      <c r="G323" s="9">
        <v>8</v>
      </c>
      <c r="H323" s="9">
        <v>7</v>
      </c>
      <c r="I323" s="9">
        <v>12</v>
      </c>
      <c r="J323" s="9">
        <v>11</v>
      </c>
      <c r="K323" s="9">
        <v>16</v>
      </c>
      <c r="L323" s="9">
        <v>8</v>
      </c>
      <c r="AA323" s="3">
        <f>COUNTA(A323)</f>
        <v>0</v>
      </c>
      <c r="AB323" s="3">
        <f>IFERROR(_xlfn.XMATCH(1, AA$1:AA323, 0, -1),0)</f>
        <v>311</v>
      </c>
      <c r="AC323" s="3">
        <f>IF(OR(ROW()=AB323,B323=""),"",MOD(ROW()-AB323,4) + IF(AND(MOD(ROW()-AB323,4)=0,$B324&lt;&gt;""),4,0))</f>
        <v>4</v>
      </c>
    </row>
    <row r="324" spans="2:29" ht="10.5" customHeight="1" x14ac:dyDescent="0.3">
      <c r="B324" s="17" t="s">
        <v>106</v>
      </c>
      <c r="C324" s="9">
        <v>4</v>
      </c>
      <c r="D324" s="9">
        <v>4</v>
      </c>
      <c r="E324" s="9">
        <v>7</v>
      </c>
      <c r="F324" s="9">
        <v>6</v>
      </c>
      <c r="G324" s="9">
        <v>4</v>
      </c>
      <c r="H324" s="9">
        <v>1</v>
      </c>
      <c r="I324" s="9">
        <v>4</v>
      </c>
      <c r="J324" s="9">
        <v>8</v>
      </c>
      <c r="K324" s="9">
        <v>3</v>
      </c>
      <c r="L324" s="9">
        <v>4</v>
      </c>
      <c r="AA324" s="3">
        <f>COUNTA(A324)</f>
        <v>0</v>
      </c>
      <c r="AB324" s="3">
        <f>IFERROR(_xlfn.XMATCH(1, AA$1:AA324, 0, -1),0)</f>
        <v>311</v>
      </c>
      <c r="AC324" s="3">
        <f>IF(OR(ROW()=AB324,B324=""),"",MOD(ROW()-AB324,4) + IF(AND(MOD(ROW()-AB324,4)=0,$B325&lt;&gt;""),4,0))</f>
        <v>1</v>
      </c>
    </row>
    <row r="325" spans="2:29" ht="10.5" customHeight="1" x14ac:dyDescent="0.3">
      <c r="B325" s="17" t="s">
        <v>4</v>
      </c>
      <c r="C325" s="9">
        <v>19</v>
      </c>
      <c r="D325" s="9">
        <v>22</v>
      </c>
      <c r="E325" s="9">
        <v>19</v>
      </c>
      <c r="F325" s="9">
        <v>23</v>
      </c>
      <c r="G325" s="9">
        <v>20</v>
      </c>
      <c r="H325" s="9">
        <v>19</v>
      </c>
      <c r="I325" s="9">
        <v>21</v>
      </c>
      <c r="J325" s="9">
        <v>21</v>
      </c>
      <c r="K325" s="9">
        <v>21</v>
      </c>
      <c r="L325" s="9">
        <v>9</v>
      </c>
      <c r="AA325" s="3">
        <f>COUNTA(A325)</f>
        <v>0</v>
      </c>
      <c r="AB325" s="3">
        <f>IFERROR(_xlfn.XMATCH(1, AA$1:AA325, 0, -1),0)</f>
        <v>311</v>
      </c>
      <c r="AC325" s="3">
        <f>IF(OR(ROW()=AB325,B325=""),"",MOD(ROW()-AB325,4) + IF(AND(MOD(ROW()-AB325,4)=0,$B326&lt;&gt;""),4,0))</f>
        <v>2</v>
      </c>
    </row>
    <row r="326" spans="2:29" ht="10.5" customHeight="1" x14ac:dyDescent="0.3">
      <c r="B326" s="17" t="s">
        <v>129</v>
      </c>
      <c r="C326" s="9">
        <v>7</v>
      </c>
      <c r="D326" s="9">
        <v>8</v>
      </c>
      <c r="E326" s="9">
        <v>6</v>
      </c>
      <c r="F326" s="9">
        <v>7</v>
      </c>
      <c r="G326" s="9">
        <v>4</v>
      </c>
      <c r="H326" s="9">
        <v>12</v>
      </c>
      <c r="I326" s="9">
        <v>11</v>
      </c>
      <c r="J326" s="9">
        <v>12</v>
      </c>
      <c r="K326" s="9">
        <v>6</v>
      </c>
      <c r="L326" s="9">
        <v>6</v>
      </c>
      <c r="AA326" s="3">
        <f>COUNTA(A326)</f>
        <v>0</v>
      </c>
      <c r="AB326" s="3">
        <f>IFERROR(_xlfn.XMATCH(1, AA$1:AA326, 0, -1),0)</f>
        <v>311</v>
      </c>
      <c r="AC326" s="3">
        <f>IF(OR(ROW()=AB326,B326=""),"",MOD(ROW()-AB326,4) + IF(AND(MOD(ROW()-AB326,4)=0,$B327&lt;&gt;""),4,0))</f>
        <v>3</v>
      </c>
    </row>
    <row r="327" spans="2:29" ht="10.5" customHeight="1" x14ac:dyDescent="0.3">
      <c r="B327" s="17" t="s">
        <v>147</v>
      </c>
      <c r="C327" s="9">
        <v>3</v>
      </c>
      <c r="D327" s="9">
        <v>2</v>
      </c>
      <c r="E327" s="9">
        <v>3</v>
      </c>
      <c r="F327" s="9">
        <v>1</v>
      </c>
      <c r="G327" s="9">
        <v>1</v>
      </c>
      <c r="H327" s="9">
        <v>1</v>
      </c>
      <c r="I327" s="9">
        <v>2</v>
      </c>
      <c r="J327" s="9">
        <v>0</v>
      </c>
      <c r="K327" s="9">
        <v>0</v>
      </c>
      <c r="L327" s="9">
        <v>0</v>
      </c>
      <c r="AA327" s="3">
        <f>COUNTA(A327)</f>
        <v>0</v>
      </c>
      <c r="AB327" s="3">
        <f>IFERROR(_xlfn.XMATCH(1, AA$1:AA327, 0, -1),0)</f>
        <v>311</v>
      </c>
      <c r="AC327" s="3">
        <f>IF(OR(ROW()=AB327,B327=""),"",MOD(ROW()-AB327,4) + IF(AND(MOD(ROW()-AB327,4)=0,$B328&lt;&gt;""),4,0))</f>
        <v>4</v>
      </c>
    </row>
    <row r="328" spans="2:29" ht="10.5" customHeight="1" x14ac:dyDescent="0.3">
      <c r="B328" s="17" t="s">
        <v>11</v>
      </c>
      <c r="C328" s="9">
        <v>8</v>
      </c>
      <c r="D328" s="9">
        <v>5</v>
      </c>
      <c r="E328" s="9">
        <v>7</v>
      </c>
      <c r="F328" s="9">
        <v>4</v>
      </c>
      <c r="G328" s="9">
        <v>3</v>
      </c>
      <c r="H328" s="9">
        <v>5</v>
      </c>
      <c r="I328" s="9">
        <v>1</v>
      </c>
      <c r="J328" s="9">
        <v>5</v>
      </c>
      <c r="K328" s="9">
        <v>3</v>
      </c>
      <c r="L328" s="9">
        <v>3</v>
      </c>
      <c r="AA328" s="3">
        <f>COUNTA(A328)</f>
        <v>0</v>
      </c>
      <c r="AB328" s="3">
        <f>IFERROR(_xlfn.XMATCH(1, AA$1:AA328, 0, -1),0)</f>
        <v>311</v>
      </c>
      <c r="AC328" s="3">
        <f>IF(OR(ROW()=AB328,B328=""),"",MOD(ROW()-AB328,4) + IF(AND(MOD(ROW()-AB328,4)=0,$B329&lt;&gt;""),4,0))</f>
        <v>1</v>
      </c>
    </row>
    <row r="329" spans="2:29" ht="10.5" customHeight="1" x14ac:dyDescent="0.3">
      <c r="B329" s="17" t="s">
        <v>169</v>
      </c>
      <c r="C329" s="9">
        <v>2</v>
      </c>
      <c r="D329" s="9">
        <v>1</v>
      </c>
      <c r="E329" s="9">
        <v>2</v>
      </c>
      <c r="F329" s="9">
        <v>1</v>
      </c>
      <c r="G329" s="9">
        <v>0</v>
      </c>
      <c r="H329" s="9">
        <v>0</v>
      </c>
      <c r="I329" s="9">
        <v>4</v>
      </c>
      <c r="J329" s="9">
        <v>1</v>
      </c>
      <c r="K329" s="9">
        <v>2</v>
      </c>
      <c r="L329" s="9">
        <v>0</v>
      </c>
      <c r="AA329" s="3">
        <f>COUNTA(A329)</f>
        <v>0</v>
      </c>
      <c r="AB329" s="3">
        <f>IFERROR(_xlfn.XMATCH(1, AA$1:AA329, 0, -1),0)</f>
        <v>311</v>
      </c>
      <c r="AC329" s="3">
        <f>IF(OR(ROW()=AB329,B329=""),"",MOD(ROW()-AB329,4) + IF(AND(MOD(ROW()-AB329,4)=0,$B330&lt;&gt;""),4,0))</f>
        <v>2</v>
      </c>
    </row>
    <row r="330" spans="2:29" ht="10.5" customHeight="1" x14ac:dyDescent="0.3">
      <c r="B330" s="17" t="s">
        <v>189</v>
      </c>
      <c r="C330" s="9">
        <v>0</v>
      </c>
      <c r="D330" s="9">
        <v>3</v>
      </c>
      <c r="E330" s="9">
        <v>1</v>
      </c>
      <c r="F330" s="9">
        <v>0</v>
      </c>
      <c r="G330" s="9">
        <v>0</v>
      </c>
      <c r="H330" s="9">
        <v>1</v>
      </c>
      <c r="I330" s="9">
        <v>0</v>
      </c>
      <c r="J330" s="9">
        <v>0</v>
      </c>
      <c r="K330" s="9">
        <v>0</v>
      </c>
      <c r="L330" s="9">
        <v>0</v>
      </c>
      <c r="AA330" s="3">
        <f>COUNTA(A330)</f>
        <v>0</v>
      </c>
      <c r="AB330" s="3">
        <f>IFERROR(_xlfn.XMATCH(1, AA$1:AA330, 0, -1),0)</f>
        <v>311</v>
      </c>
      <c r="AC330" s="3">
        <f>IF(OR(ROW()=AB330,B330=""),"",MOD(ROW()-AB330,4) + IF(AND(MOD(ROW()-AB330,4)=0,$B331&lt;&gt;""),4,0))</f>
        <v>3</v>
      </c>
    </row>
    <row r="331" spans="2:29" ht="10.5" customHeight="1" x14ac:dyDescent="0.3">
      <c r="B331" s="17" t="s">
        <v>91</v>
      </c>
      <c r="C331" s="9">
        <v>4</v>
      </c>
      <c r="D331" s="9">
        <v>4</v>
      </c>
      <c r="E331" s="9">
        <v>1</v>
      </c>
      <c r="F331" s="9">
        <v>8</v>
      </c>
      <c r="G331" s="9">
        <v>7</v>
      </c>
      <c r="H331" s="9">
        <v>5</v>
      </c>
      <c r="I331" s="9">
        <v>3</v>
      </c>
      <c r="J331" s="9">
        <v>5</v>
      </c>
      <c r="K331" s="9">
        <v>10</v>
      </c>
      <c r="L331" s="9">
        <v>6</v>
      </c>
      <c r="AA331" s="3">
        <f>COUNTA(A331)</f>
        <v>0</v>
      </c>
      <c r="AB331" s="3">
        <f>IFERROR(_xlfn.XMATCH(1, AA$1:AA331, 0, -1),0)</f>
        <v>311</v>
      </c>
      <c r="AC331" s="3">
        <f>IF(OR(ROW()=AB331,B331=""),"",MOD(ROW()-AB331,4) + IF(AND(MOD(ROW()-AB331,4)=0,$B332&lt;&gt;""),4,0))</f>
        <v>4</v>
      </c>
    </row>
    <row r="332" spans="2:29" ht="10.5" customHeight="1" x14ac:dyDescent="0.3">
      <c r="B332" s="17" t="s">
        <v>89</v>
      </c>
      <c r="C332" s="9">
        <v>3</v>
      </c>
      <c r="D332" s="9">
        <v>5</v>
      </c>
      <c r="E332" s="9">
        <v>6</v>
      </c>
      <c r="F332" s="9">
        <v>2</v>
      </c>
      <c r="G332" s="9">
        <v>6</v>
      </c>
      <c r="H332" s="9">
        <v>2</v>
      </c>
      <c r="I332" s="9">
        <v>2</v>
      </c>
      <c r="J332" s="9">
        <v>5</v>
      </c>
      <c r="K332" s="9">
        <v>0</v>
      </c>
      <c r="L332" s="9">
        <v>2</v>
      </c>
      <c r="AA332" s="3">
        <f>COUNTA(A332)</f>
        <v>0</v>
      </c>
      <c r="AB332" s="3">
        <f>IFERROR(_xlfn.XMATCH(1, AA$1:AA332, 0, -1),0)</f>
        <v>311</v>
      </c>
      <c r="AC332" s="3">
        <f>IF(OR(ROW()=AB332,B332=""),"",MOD(ROW()-AB332,4) + IF(AND(MOD(ROW()-AB332,4)=0,$B333&lt;&gt;""),4,0))</f>
        <v>1</v>
      </c>
    </row>
    <row r="333" spans="2:29" ht="10.5" customHeight="1" x14ac:dyDescent="0.3">
      <c r="B333" s="17" t="s">
        <v>62</v>
      </c>
      <c r="C333" s="9">
        <v>11</v>
      </c>
      <c r="D333" s="9">
        <v>8</v>
      </c>
      <c r="E333" s="9">
        <v>8</v>
      </c>
      <c r="F333" s="9">
        <v>5</v>
      </c>
      <c r="G333" s="9">
        <v>12</v>
      </c>
      <c r="H333" s="9">
        <v>10</v>
      </c>
      <c r="I333" s="9">
        <v>11</v>
      </c>
      <c r="J333" s="9">
        <v>18</v>
      </c>
      <c r="K333" s="9">
        <v>3</v>
      </c>
      <c r="L333" s="9">
        <v>7</v>
      </c>
      <c r="AA333" s="3">
        <f>COUNTA(A333)</f>
        <v>0</v>
      </c>
      <c r="AB333" s="3">
        <f>IFERROR(_xlfn.XMATCH(1, AA$1:AA333, 0, -1),0)</f>
        <v>311</v>
      </c>
      <c r="AC333" s="3">
        <f>IF(OR(ROW()=AB333,B333=""),"",MOD(ROW()-AB333,4) + IF(AND(MOD(ROW()-AB333,4)=0,$B334&lt;&gt;""),4,0))</f>
        <v>2</v>
      </c>
    </row>
    <row r="334" spans="2:29" ht="10.5" customHeight="1" x14ac:dyDescent="0.3">
      <c r="B334" s="17" t="s">
        <v>73</v>
      </c>
      <c r="C334" s="9">
        <v>7</v>
      </c>
      <c r="D334" s="9">
        <v>16</v>
      </c>
      <c r="E334" s="9">
        <v>7</v>
      </c>
      <c r="F334" s="9">
        <v>8</v>
      </c>
      <c r="G334" s="9">
        <v>4</v>
      </c>
      <c r="H334" s="9">
        <v>9</v>
      </c>
      <c r="I334" s="9">
        <v>5</v>
      </c>
      <c r="J334" s="9">
        <v>7</v>
      </c>
      <c r="K334" s="9">
        <v>2</v>
      </c>
      <c r="L334" s="9">
        <v>7</v>
      </c>
      <c r="AA334" s="3">
        <f>COUNTA(A334)</f>
        <v>0</v>
      </c>
      <c r="AB334" s="3">
        <f>IFERROR(_xlfn.XMATCH(1, AA$1:AA334, 0, -1),0)</f>
        <v>311</v>
      </c>
      <c r="AC334" s="3">
        <f>IF(OR(ROW()=AB334,B334=""),"",MOD(ROW()-AB334,4) + IF(AND(MOD(ROW()-AB334,4)=0,$B335&lt;&gt;""),4,0))</f>
        <v>3</v>
      </c>
    </row>
    <row r="335" spans="2:29" ht="10.5" customHeight="1" x14ac:dyDescent="0.3">
      <c r="B335" s="17" t="s">
        <v>2</v>
      </c>
      <c r="C335" s="9">
        <v>13</v>
      </c>
      <c r="D335" s="9">
        <v>7</v>
      </c>
      <c r="E335" s="9">
        <v>12</v>
      </c>
      <c r="F335" s="9">
        <v>10</v>
      </c>
      <c r="G335" s="9">
        <v>10</v>
      </c>
      <c r="H335" s="9">
        <v>9</v>
      </c>
      <c r="I335" s="9">
        <v>10</v>
      </c>
      <c r="J335" s="9">
        <v>3</v>
      </c>
      <c r="K335" s="9">
        <v>6</v>
      </c>
      <c r="L335" s="9">
        <v>7</v>
      </c>
      <c r="AA335" s="3">
        <f>COUNTA(A335)</f>
        <v>0</v>
      </c>
      <c r="AB335" s="3">
        <f>IFERROR(_xlfn.XMATCH(1, AA$1:AA335, 0, -1),0)</f>
        <v>311</v>
      </c>
      <c r="AC335" s="3">
        <f>IF(OR(ROW()=AB335,B335=""),"",MOD(ROW()-AB335,4) + IF(AND(MOD(ROW()-AB335,4)=0,$B336&lt;&gt;""),4,0))</f>
        <v>4</v>
      </c>
    </row>
    <row r="336" spans="2:29" ht="10.5" customHeight="1" x14ac:dyDescent="0.3">
      <c r="B336" s="17" t="s">
        <v>86</v>
      </c>
      <c r="C336" s="9">
        <v>9</v>
      </c>
      <c r="D336" s="9">
        <v>1</v>
      </c>
      <c r="E336" s="9">
        <v>6</v>
      </c>
      <c r="F336" s="9">
        <v>5</v>
      </c>
      <c r="G336" s="9">
        <v>6</v>
      </c>
      <c r="H336" s="9">
        <v>3</v>
      </c>
      <c r="I336" s="9">
        <v>5</v>
      </c>
      <c r="J336" s="9">
        <v>6</v>
      </c>
      <c r="K336" s="9">
        <v>5</v>
      </c>
      <c r="L336" s="9">
        <v>7</v>
      </c>
      <c r="AA336" s="3">
        <f>COUNTA(A336)</f>
        <v>0</v>
      </c>
      <c r="AB336" s="3">
        <f>IFERROR(_xlfn.XMATCH(1, AA$1:AA336, 0, -1),0)</f>
        <v>311</v>
      </c>
      <c r="AC336" s="3">
        <f>IF(OR(ROW()=AB336,B336=""),"",MOD(ROW()-AB336,4) + IF(AND(MOD(ROW()-AB336,4)=0,$B337&lt;&gt;""),4,0))</f>
        <v>1</v>
      </c>
    </row>
    <row r="337" spans="2:29" ht="10.5" customHeight="1" x14ac:dyDescent="0.3">
      <c r="B337" s="17" t="s">
        <v>107</v>
      </c>
      <c r="C337" s="9">
        <v>3</v>
      </c>
      <c r="D337" s="9">
        <v>3</v>
      </c>
      <c r="E337" s="9">
        <v>1</v>
      </c>
      <c r="F337" s="9">
        <v>1</v>
      </c>
      <c r="G337" s="9">
        <v>2</v>
      </c>
      <c r="H337" s="9">
        <v>2</v>
      </c>
      <c r="I337" s="9">
        <v>2</v>
      </c>
      <c r="J337" s="9">
        <v>1</v>
      </c>
      <c r="K337" s="9">
        <v>1</v>
      </c>
      <c r="L337" s="9">
        <v>1</v>
      </c>
      <c r="AA337" s="3">
        <f>COUNTA(A337)</f>
        <v>0</v>
      </c>
      <c r="AB337" s="3">
        <f>IFERROR(_xlfn.XMATCH(1, AA$1:AA337, 0, -1),0)</f>
        <v>311</v>
      </c>
      <c r="AC337" s="3">
        <f>IF(OR(ROW()=AB337,B337=""),"",MOD(ROW()-AB337,4) + IF(AND(MOD(ROW()-AB337,4)=0,$B338&lt;&gt;""),4,0))</f>
        <v>2</v>
      </c>
    </row>
    <row r="338" spans="2:29" ht="10.5" customHeight="1" x14ac:dyDescent="0.3">
      <c r="B338" s="17" t="s">
        <v>155</v>
      </c>
      <c r="C338" s="9">
        <v>1</v>
      </c>
      <c r="D338" s="9">
        <v>2</v>
      </c>
      <c r="E338" s="9">
        <v>2</v>
      </c>
      <c r="F338" s="9">
        <v>3</v>
      </c>
      <c r="G338" s="9">
        <v>1</v>
      </c>
      <c r="H338" s="9">
        <v>2</v>
      </c>
      <c r="I338" s="9">
        <v>2</v>
      </c>
      <c r="J338" s="9">
        <v>0</v>
      </c>
      <c r="K338" s="9">
        <v>0</v>
      </c>
      <c r="L338" s="9">
        <v>0</v>
      </c>
      <c r="AA338" s="3">
        <f>COUNTA(A338)</f>
        <v>0</v>
      </c>
      <c r="AB338" s="3">
        <f>IFERROR(_xlfn.XMATCH(1, AA$1:AA338, 0, -1),0)</f>
        <v>311</v>
      </c>
      <c r="AC338" s="3">
        <f>IF(OR(ROW()=AB338,B338=""),"",MOD(ROW()-AB338,4) + IF(AND(MOD(ROW()-AB338,4)=0,$B339&lt;&gt;""),4,0))</f>
        <v>3</v>
      </c>
    </row>
    <row r="339" spans="2:29" ht="10.5" customHeight="1" x14ac:dyDescent="0.3">
      <c r="B339" s="17" t="s">
        <v>148</v>
      </c>
      <c r="C339" s="9">
        <v>3</v>
      </c>
      <c r="D339" s="9">
        <v>1</v>
      </c>
      <c r="E339" s="9">
        <v>1</v>
      </c>
      <c r="F339" s="9">
        <v>2</v>
      </c>
      <c r="G339" s="9">
        <v>2</v>
      </c>
      <c r="H339" s="9">
        <v>0</v>
      </c>
      <c r="I339" s="9">
        <v>2</v>
      </c>
      <c r="J339" s="9">
        <v>0</v>
      </c>
      <c r="K339" s="9">
        <v>1</v>
      </c>
      <c r="L339" s="9">
        <v>1</v>
      </c>
      <c r="AA339" s="3">
        <f>COUNTA(A339)</f>
        <v>0</v>
      </c>
      <c r="AB339" s="3">
        <f>IFERROR(_xlfn.XMATCH(1, AA$1:AA339, 0, -1),0)</f>
        <v>311</v>
      </c>
      <c r="AC339" s="3">
        <f>IF(OR(ROW()=AB339,B339=""),"",MOD(ROW()-AB339,4) + IF(AND(MOD(ROW()-AB339,4)=0,$B340&lt;&gt;""),4,0))</f>
        <v>4</v>
      </c>
    </row>
    <row r="340" spans="2:29" ht="10.5" customHeight="1" x14ac:dyDescent="0.3">
      <c r="B340" s="17" t="s">
        <v>142</v>
      </c>
      <c r="C340" s="9">
        <v>1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AA340" s="3">
        <f>COUNTA(A340)</f>
        <v>0</v>
      </c>
      <c r="AB340" s="3">
        <f>IFERROR(_xlfn.XMATCH(1, AA$1:AA340, 0, -1),0)</f>
        <v>311</v>
      </c>
      <c r="AC340" s="3">
        <f>IF(OR(ROW()=AB340,B340=""),"",MOD(ROW()-AB340,4) + IF(AND(MOD(ROW()-AB340,4)=0,$B341&lt;&gt;""),4,0))</f>
        <v>1</v>
      </c>
    </row>
    <row r="341" spans="2:29" ht="10.5" customHeight="1" x14ac:dyDescent="0.3">
      <c r="B341" s="17" t="s">
        <v>103</v>
      </c>
      <c r="C341" s="9">
        <v>8</v>
      </c>
      <c r="D341" s="9">
        <v>3</v>
      </c>
      <c r="E341" s="9">
        <v>9</v>
      </c>
      <c r="F341" s="9">
        <v>5</v>
      </c>
      <c r="G341" s="9">
        <v>7</v>
      </c>
      <c r="H341" s="9">
        <v>4</v>
      </c>
      <c r="I341" s="9">
        <v>4</v>
      </c>
      <c r="J341" s="9">
        <v>4</v>
      </c>
      <c r="K341" s="9">
        <v>10</v>
      </c>
      <c r="L341" s="9">
        <v>6</v>
      </c>
      <c r="AA341" s="3">
        <f>COUNTA(A341)</f>
        <v>0</v>
      </c>
      <c r="AB341" s="3">
        <f>IFERROR(_xlfn.XMATCH(1, AA$1:AA341, 0, -1),0)</f>
        <v>311</v>
      </c>
      <c r="AC341" s="3">
        <f>IF(OR(ROW()=AB341,B341=""),"",MOD(ROW()-AB341,4) + IF(AND(MOD(ROW()-AB341,4)=0,$B342&lt;&gt;""),4,0))</f>
        <v>2</v>
      </c>
    </row>
    <row r="342" spans="2:29" ht="10.5" customHeight="1" x14ac:dyDescent="0.3">
      <c r="B342" s="17" t="s">
        <v>93</v>
      </c>
      <c r="C342" s="9">
        <v>0</v>
      </c>
      <c r="D342" s="9">
        <v>2</v>
      </c>
      <c r="E342" s="9">
        <v>4</v>
      </c>
      <c r="F342" s="9">
        <v>2</v>
      </c>
      <c r="G342" s="9">
        <v>1</v>
      </c>
      <c r="H342" s="9">
        <v>1</v>
      </c>
      <c r="I342" s="9">
        <v>3</v>
      </c>
      <c r="J342" s="9">
        <v>2</v>
      </c>
      <c r="K342" s="9">
        <v>5</v>
      </c>
      <c r="L342" s="9">
        <v>1</v>
      </c>
      <c r="AA342" s="3">
        <f>COUNTA(A342)</f>
        <v>0</v>
      </c>
      <c r="AB342" s="3">
        <f>IFERROR(_xlfn.XMATCH(1, AA$1:AA342, 0, -1),0)</f>
        <v>311</v>
      </c>
      <c r="AC342" s="3">
        <f>IF(OR(ROW()=AB342,B342=""),"",MOD(ROW()-AB342,4) + IF(AND(MOD(ROW()-AB342,4)=0,$B343&lt;&gt;""),4,0))</f>
        <v>3</v>
      </c>
    </row>
    <row r="343" spans="2:29" ht="10.5" customHeight="1" x14ac:dyDescent="0.3">
      <c r="B343" s="17" t="s">
        <v>128</v>
      </c>
      <c r="C343" s="9">
        <v>4</v>
      </c>
      <c r="D343" s="9">
        <v>5</v>
      </c>
      <c r="E343" s="9">
        <v>1</v>
      </c>
      <c r="F343" s="9">
        <v>2</v>
      </c>
      <c r="G343" s="9">
        <v>4</v>
      </c>
      <c r="H343" s="9">
        <v>3</v>
      </c>
      <c r="I343" s="9">
        <v>2</v>
      </c>
      <c r="J343" s="9">
        <v>2</v>
      </c>
      <c r="K343" s="9">
        <v>1</v>
      </c>
      <c r="L343" s="9">
        <v>1</v>
      </c>
      <c r="AA343" s="3">
        <f>COUNTA(A343)</f>
        <v>0</v>
      </c>
      <c r="AB343" s="3">
        <f>IFERROR(_xlfn.XMATCH(1, AA$1:AA343, 0, -1),0)</f>
        <v>311</v>
      </c>
      <c r="AC343" s="3">
        <f>IF(OR(ROW()=AB343,B343=""),"",MOD(ROW()-AB343,4) + IF(AND(MOD(ROW()-AB343,4)=0,$B344&lt;&gt;""),4,0))</f>
        <v>4</v>
      </c>
    </row>
    <row r="344" spans="2:29" ht="10.5" customHeight="1" x14ac:dyDescent="0.3">
      <c r="B344" s="17" t="s">
        <v>12</v>
      </c>
      <c r="C344" s="9">
        <v>1</v>
      </c>
      <c r="D344" s="9">
        <v>0</v>
      </c>
      <c r="E344" s="9">
        <v>2</v>
      </c>
      <c r="F344" s="9">
        <v>0</v>
      </c>
      <c r="G344" s="9">
        <v>5</v>
      </c>
      <c r="H344" s="9">
        <v>3</v>
      </c>
      <c r="I344" s="9">
        <v>2</v>
      </c>
      <c r="J344" s="9">
        <v>6</v>
      </c>
      <c r="K344" s="9">
        <v>3</v>
      </c>
      <c r="L344" s="9">
        <v>3</v>
      </c>
      <c r="AA344" s="3">
        <f>COUNTA(A344)</f>
        <v>0</v>
      </c>
      <c r="AB344" s="3">
        <f>IFERROR(_xlfn.XMATCH(1, AA$1:AA344, 0, -1),0)</f>
        <v>311</v>
      </c>
      <c r="AC344" s="3">
        <f>IF(OR(ROW()=AB344,B344=""),"",MOD(ROW()-AB344,4) + IF(AND(MOD(ROW()-AB344,4)=0,$B345&lt;&gt;""),4,0))</f>
        <v>1</v>
      </c>
    </row>
    <row r="345" spans="2:29" ht="10.5" customHeight="1" x14ac:dyDescent="0.3">
      <c r="B345" s="17" t="s">
        <v>179</v>
      </c>
      <c r="C345" s="9">
        <v>4</v>
      </c>
      <c r="D345" s="9">
        <v>1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AA345" s="3">
        <f>COUNTA(A345)</f>
        <v>0</v>
      </c>
      <c r="AB345" s="3">
        <f>IFERROR(_xlfn.XMATCH(1, AA$1:AA345, 0, -1),0)</f>
        <v>311</v>
      </c>
      <c r="AC345" s="3">
        <f>IF(OR(ROW()=AB345,B345=""),"",MOD(ROW()-AB345,4) + IF(AND(MOD(ROW()-AB345,4)=0,$B346&lt;&gt;""),4,0))</f>
        <v>2</v>
      </c>
    </row>
    <row r="346" spans="2:29" ht="10.5" customHeight="1" x14ac:dyDescent="0.3">
      <c r="B346" s="17" t="s">
        <v>138</v>
      </c>
      <c r="C346" s="9">
        <v>1</v>
      </c>
      <c r="D346" s="9">
        <v>3</v>
      </c>
      <c r="E346" s="9">
        <v>1</v>
      </c>
      <c r="F346" s="9">
        <v>2</v>
      </c>
      <c r="G346" s="9">
        <v>2</v>
      </c>
      <c r="H346" s="9">
        <v>2</v>
      </c>
      <c r="I346" s="9">
        <v>5</v>
      </c>
      <c r="J346" s="9">
        <v>4</v>
      </c>
      <c r="K346" s="9">
        <v>3</v>
      </c>
      <c r="L346" s="9">
        <v>1</v>
      </c>
      <c r="AA346" s="3">
        <f>COUNTA(A346)</f>
        <v>0</v>
      </c>
      <c r="AB346" s="3">
        <f>IFERROR(_xlfn.XMATCH(1, AA$1:AA346, 0, -1),0)</f>
        <v>311</v>
      </c>
      <c r="AC346" s="3">
        <f>IF(OR(ROW()=AB346,B346=""),"",MOD(ROW()-AB346,4) + IF(AND(MOD(ROW()-AB346,4)=0,$B347&lt;&gt;""),4,0))</f>
        <v>3</v>
      </c>
    </row>
    <row r="347" spans="2:29" ht="10.5" customHeight="1" x14ac:dyDescent="0.3">
      <c r="B347" s="17" t="s">
        <v>65</v>
      </c>
      <c r="C347" s="9">
        <v>11</v>
      </c>
      <c r="D347" s="9">
        <v>9</v>
      </c>
      <c r="E347" s="9">
        <v>6</v>
      </c>
      <c r="F347" s="9">
        <v>5</v>
      </c>
      <c r="G347" s="9">
        <v>5</v>
      </c>
      <c r="H347" s="9">
        <v>1</v>
      </c>
      <c r="I347" s="9">
        <v>5</v>
      </c>
      <c r="J347" s="9">
        <v>2</v>
      </c>
      <c r="K347" s="9">
        <v>2</v>
      </c>
      <c r="L347" s="9">
        <v>3</v>
      </c>
      <c r="AA347" s="3">
        <f>COUNTA(A347)</f>
        <v>0</v>
      </c>
      <c r="AB347" s="3">
        <f>IFERROR(_xlfn.XMATCH(1, AA$1:AA347, 0, -1),0)</f>
        <v>311</v>
      </c>
      <c r="AC347" s="3">
        <f>IF(OR(ROW()=AB347,B347=""),"",MOD(ROW()-AB347,4) + IF(AND(MOD(ROW()-AB347,4)=0,$B348&lt;&gt;""),4,0))</f>
        <v>4</v>
      </c>
    </row>
    <row r="348" spans="2:29" ht="10.5" customHeight="1" x14ac:dyDescent="0.3">
      <c r="B348" s="17" t="s">
        <v>117</v>
      </c>
      <c r="C348" s="9">
        <v>7</v>
      </c>
      <c r="D348" s="9">
        <v>3</v>
      </c>
      <c r="E348" s="9">
        <v>2</v>
      </c>
      <c r="F348" s="9">
        <v>3</v>
      </c>
      <c r="G348" s="9">
        <v>1</v>
      </c>
      <c r="H348" s="9">
        <v>5</v>
      </c>
      <c r="I348" s="9">
        <v>7</v>
      </c>
      <c r="J348" s="9">
        <v>3</v>
      </c>
      <c r="K348" s="9">
        <v>1</v>
      </c>
      <c r="L348" s="9">
        <v>10</v>
      </c>
      <c r="AA348" s="3">
        <f>COUNTA(A348)</f>
        <v>0</v>
      </c>
      <c r="AB348" s="3">
        <f>IFERROR(_xlfn.XMATCH(1, AA$1:AA348, 0, -1),0)</f>
        <v>311</v>
      </c>
      <c r="AC348" s="3">
        <f>IF(OR(ROW()=AB348,B348=""),"",MOD(ROW()-AB348,4) + IF(AND(MOD(ROW()-AB348,4)=0,$B349&lt;&gt;""),4,0))</f>
        <v>1</v>
      </c>
    </row>
    <row r="349" spans="2:29" ht="10.5" customHeight="1" x14ac:dyDescent="0.3">
      <c r="B349" s="17" t="s">
        <v>131</v>
      </c>
      <c r="C349" s="9">
        <v>4</v>
      </c>
      <c r="D349" s="9">
        <v>3</v>
      </c>
      <c r="E349" s="9">
        <v>8</v>
      </c>
      <c r="F349" s="9">
        <v>3</v>
      </c>
      <c r="G349" s="9">
        <v>2</v>
      </c>
      <c r="H349" s="9">
        <v>2</v>
      </c>
      <c r="I349" s="9">
        <v>3</v>
      </c>
      <c r="J349" s="9">
        <v>4</v>
      </c>
      <c r="K349" s="9">
        <v>7</v>
      </c>
      <c r="L349" s="9">
        <v>2</v>
      </c>
      <c r="AA349" s="3">
        <f>COUNTA(A349)</f>
        <v>0</v>
      </c>
      <c r="AB349" s="3">
        <f>IFERROR(_xlfn.XMATCH(1, AA$1:AA349, 0, -1),0)</f>
        <v>311</v>
      </c>
      <c r="AC349" s="3">
        <f>IF(OR(ROW()=AB349,B349=""),"",MOD(ROW()-AB349,4) + IF(AND(MOD(ROW()-AB349,4)=0,$B350&lt;&gt;""),4,0))</f>
        <v>2</v>
      </c>
    </row>
    <row r="350" spans="2:29" ht="10.5" customHeight="1" x14ac:dyDescent="0.3">
      <c r="B350" s="17" t="s">
        <v>146</v>
      </c>
      <c r="C350" s="9">
        <v>3</v>
      </c>
      <c r="D350" s="9">
        <v>2</v>
      </c>
      <c r="E350" s="9">
        <v>3</v>
      </c>
      <c r="F350" s="9">
        <v>1</v>
      </c>
      <c r="G350" s="9">
        <v>6</v>
      </c>
      <c r="H350" s="9">
        <v>4</v>
      </c>
      <c r="I350" s="9">
        <v>4</v>
      </c>
      <c r="J350" s="9">
        <v>3</v>
      </c>
      <c r="K350" s="9">
        <v>3</v>
      </c>
      <c r="L350" s="9">
        <v>3</v>
      </c>
      <c r="AA350" s="3">
        <f>COUNTA(A350)</f>
        <v>0</v>
      </c>
      <c r="AB350" s="3">
        <f>IFERROR(_xlfn.XMATCH(1, AA$1:AA350, 0, -1),0)</f>
        <v>311</v>
      </c>
      <c r="AC350" s="3">
        <f>IF(OR(ROW()=AB350,B350=""),"",MOD(ROW()-AB350,4) + IF(AND(MOD(ROW()-AB350,4)=0,$B351&lt;&gt;""),4,0))</f>
        <v>3</v>
      </c>
    </row>
    <row r="351" spans="2:29" ht="10.5" customHeight="1" x14ac:dyDescent="0.3">
      <c r="B351" s="14"/>
      <c r="K351" s="11"/>
      <c r="L351" s="11" t="s">
        <v>192</v>
      </c>
      <c r="AA351" s="3">
        <f>COUNTA(A351)</f>
        <v>0</v>
      </c>
      <c r="AB351" s="3">
        <f>IFERROR(_xlfn.XMATCH(1, AA$1:AA351, 0, -1),0)</f>
        <v>311</v>
      </c>
      <c r="AC351" s="3" t="str">
        <f>IF(OR(ROW()=AB351,B351=""),"",MOD(ROW()-AB351,4) + IF(AND(MOD(ROW()-AB351,4)=0,$B352&lt;&gt;""),4,0))</f>
        <v/>
      </c>
    </row>
    <row r="352" spans="2:29" ht="14" customHeight="1" x14ac:dyDescent="0.3">
      <c r="B352" s="1" t="s">
        <v>197</v>
      </c>
      <c r="C352" s="2"/>
      <c r="D352" s="2"/>
      <c r="E352" s="2"/>
      <c r="F352" s="2"/>
      <c r="G352" s="2"/>
      <c r="H352" s="2"/>
      <c r="I352" s="2"/>
      <c r="J352" s="2"/>
      <c r="K352" s="2"/>
      <c r="L352" s="2"/>
      <c r="AA352" s="3">
        <f>COUNTA(A352)</f>
        <v>0</v>
      </c>
      <c r="AB352" s="3">
        <f>IFERROR(_xlfn.XMATCH(1, AA$1:AA352, 0, -1),0)</f>
        <v>311</v>
      </c>
      <c r="AC352" s="3">
        <f>IF(OR(ROW()=AB352,B352=""),"",MOD(ROW()-AB352,4) + IF(AND(MOD(ROW()-AB352,4)=0,$B353&lt;&gt;""),4,0))</f>
        <v>1</v>
      </c>
    </row>
    <row r="353" spans="1:29" ht="10.5" customHeight="1" x14ac:dyDescent="0.3">
      <c r="C353" s="2"/>
      <c r="D353" s="2"/>
      <c r="E353" s="2"/>
      <c r="F353" s="2"/>
      <c r="G353" s="2"/>
      <c r="H353" s="2"/>
      <c r="I353" s="2"/>
      <c r="J353" s="2"/>
      <c r="K353" s="2"/>
      <c r="L353" s="2"/>
      <c r="AA353" s="3">
        <f>COUNTA(A353)</f>
        <v>0</v>
      </c>
      <c r="AB353" s="3">
        <f>IFERROR(_xlfn.XMATCH(1, AA$1:AA353, 0, -1),0)</f>
        <v>311</v>
      </c>
      <c r="AC353" s="3" t="str">
        <f>IF(OR(ROW()=AB353,B353=""),"",MOD(ROW()-AB353,4) + IF(AND(MOD(ROW()-AB353,4)=0,$B354&lt;&gt;""),4,0))</f>
        <v/>
      </c>
    </row>
    <row r="354" spans="1:29" ht="10.5" customHeight="1" x14ac:dyDescent="0.3">
      <c r="A354" s="3" t="s">
        <v>237</v>
      </c>
      <c r="B354" s="4" t="s">
        <v>238</v>
      </c>
      <c r="C354" s="4" t="str">
        <f>C$3</f>
        <v>2015-16</v>
      </c>
      <c r="D354" s="4" t="str">
        <f t="shared" ref="D354:L354" si="32">D$3</f>
        <v>2016-17</v>
      </c>
      <c r="E354" s="4" t="str">
        <f t="shared" si="32"/>
        <v>2017-18</v>
      </c>
      <c r="F354" s="4" t="str">
        <f t="shared" si="32"/>
        <v>2018-19</v>
      </c>
      <c r="G354" s="4" t="str">
        <f t="shared" si="32"/>
        <v>2019-20</v>
      </c>
      <c r="H354" s="4" t="str">
        <f t="shared" si="32"/>
        <v>2020-21</v>
      </c>
      <c r="I354" s="4" t="str">
        <f t="shared" si="32"/>
        <v>2021-22</v>
      </c>
      <c r="J354" s="4" t="str">
        <f t="shared" si="32"/>
        <v>2022-23</v>
      </c>
      <c r="K354" s="4" t="str">
        <f t="shared" si="32"/>
        <v>2023-24</v>
      </c>
      <c r="L354" s="4" t="str">
        <f t="shared" si="32"/>
        <v>2024-25</v>
      </c>
      <c r="AA354" s="3">
        <f>COUNTA(A354)</f>
        <v>1</v>
      </c>
      <c r="AB354" s="3">
        <f>IFERROR(_xlfn.XMATCH(1, AA$1:AA354, 0, -1),0)</f>
        <v>354</v>
      </c>
      <c r="AC354" s="3" t="str">
        <f>IF(OR(ROW()=AB354,B354=""),"",MOD(ROW()-AB354,4) + IF(AND(MOD(ROW()-AB354,4)=0,$B355&lt;&gt;""),4,0))</f>
        <v/>
      </c>
    </row>
    <row r="355" spans="1:29" ht="10.5" customHeight="1" x14ac:dyDescent="0.3">
      <c r="A355" s="3" t="s">
        <v>237</v>
      </c>
      <c r="B355" s="19" t="s">
        <v>193</v>
      </c>
      <c r="C355" s="18" t="s">
        <v>239</v>
      </c>
      <c r="D355" s="18" t="s">
        <v>239</v>
      </c>
      <c r="E355" s="18" t="s">
        <v>239</v>
      </c>
      <c r="F355" s="18" t="s">
        <v>239</v>
      </c>
      <c r="G355" s="18" t="s">
        <v>239</v>
      </c>
      <c r="H355" s="18" t="s">
        <v>239</v>
      </c>
      <c r="I355" s="18" t="s">
        <v>239</v>
      </c>
      <c r="J355" s="18" t="s">
        <v>239</v>
      </c>
      <c r="K355" s="18" t="s">
        <v>239</v>
      </c>
      <c r="L355" s="18" t="s">
        <v>239</v>
      </c>
      <c r="AA355" s="3">
        <f>COUNTA(A355)</f>
        <v>1</v>
      </c>
      <c r="AB355" s="3">
        <f>IFERROR(_xlfn.XMATCH(1, AA$1:AA355, 0, -1),0)</f>
        <v>355</v>
      </c>
      <c r="AC355" s="3" t="str">
        <f>IF(OR(ROW()=AB355,B355=""),"",MOD(ROW()-AB355,4) + IF(AND(MOD(ROW()-AB355,4)=0,$B356&lt;&gt;""),4,0))</f>
        <v/>
      </c>
    </row>
    <row r="356" spans="1:29" ht="10.5" customHeight="1" x14ac:dyDescent="0.3">
      <c r="B356" s="17" t="s">
        <v>88</v>
      </c>
      <c r="C356" s="9">
        <v>0</v>
      </c>
      <c r="D356" s="9">
        <v>2</v>
      </c>
      <c r="E356" s="9">
        <v>1</v>
      </c>
      <c r="F356" s="9">
        <v>2</v>
      </c>
      <c r="G356" s="9">
        <v>3</v>
      </c>
      <c r="H356" s="9">
        <v>0</v>
      </c>
      <c r="I356" s="9">
        <v>2</v>
      </c>
      <c r="J356" s="9">
        <v>4</v>
      </c>
      <c r="K356" s="9">
        <v>3</v>
      </c>
      <c r="L356" s="9">
        <v>6</v>
      </c>
      <c r="AA356" s="3">
        <f>COUNTA(A356)</f>
        <v>0</v>
      </c>
      <c r="AB356" s="3">
        <f>IFERROR(_xlfn.XMATCH(1, AA$1:AA356, 0, -1),0)</f>
        <v>355</v>
      </c>
      <c r="AC356" s="3">
        <f>IF(OR(ROW()=AB356,B356=""),"",MOD(ROW()-AB356,4) + IF(AND(MOD(ROW()-AB356,4)=0,$B357&lt;&gt;""),4,0))</f>
        <v>1</v>
      </c>
    </row>
    <row r="357" spans="1:29" ht="10.5" customHeight="1" x14ac:dyDescent="0.3">
      <c r="B357" s="17" t="s">
        <v>108</v>
      </c>
      <c r="C357" s="9">
        <v>0</v>
      </c>
      <c r="D357" s="9">
        <v>0</v>
      </c>
      <c r="E357" s="9">
        <v>2</v>
      </c>
      <c r="F357" s="9">
        <v>0</v>
      </c>
      <c r="G357" s="9">
        <v>3</v>
      </c>
      <c r="H357" s="9">
        <v>5</v>
      </c>
      <c r="I357" s="9">
        <v>6</v>
      </c>
      <c r="J357" s="9">
        <v>6</v>
      </c>
      <c r="K357" s="9">
        <v>5</v>
      </c>
      <c r="L357" s="9">
        <v>5</v>
      </c>
      <c r="AA357" s="3">
        <f>COUNTA(A357)</f>
        <v>0</v>
      </c>
      <c r="AB357" s="3">
        <f>IFERROR(_xlfn.XMATCH(1, AA$1:AA357, 0, -1),0)</f>
        <v>355</v>
      </c>
      <c r="AC357" s="3">
        <f>IF(OR(ROW()=AB357,B357=""),"",MOD(ROW()-AB357,4) + IF(AND(MOD(ROW()-AB357,4)=0,$B358&lt;&gt;""),4,0))</f>
        <v>2</v>
      </c>
    </row>
    <row r="358" spans="1:29" ht="10.5" customHeight="1" x14ac:dyDescent="0.3">
      <c r="B358" s="17" t="s">
        <v>76</v>
      </c>
      <c r="C358" s="9">
        <v>2</v>
      </c>
      <c r="D358" s="9">
        <v>0</v>
      </c>
      <c r="E358" s="9">
        <v>1</v>
      </c>
      <c r="F358" s="9">
        <v>2</v>
      </c>
      <c r="G358" s="9">
        <v>1</v>
      </c>
      <c r="H358" s="9">
        <v>1</v>
      </c>
      <c r="I358" s="9">
        <v>0</v>
      </c>
      <c r="J358" s="9">
        <v>1</v>
      </c>
      <c r="K358" s="9">
        <v>2</v>
      </c>
      <c r="L358" s="9">
        <v>2</v>
      </c>
      <c r="AA358" s="3">
        <f>COUNTA(A358)</f>
        <v>0</v>
      </c>
      <c r="AB358" s="3">
        <f>IFERROR(_xlfn.XMATCH(1, AA$1:AA358, 0, -1),0)</f>
        <v>355</v>
      </c>
      <c r="AC358" s="3">
        <f>IF(OR(ROW()=AB358,B358=""),"",MOD(ROW()-AB358,4) + IF(AND(MOD(ROW()-AB358,4)=0,$B359&lt;&gt;""),4,0))</f>
        <v>3</v>
      </c>
    </row>
    <row r="359" spans="1:29" ht="10.5" customHeight="1" x14ac:dyDescent="0.3">
      <c r="B359" s="17" t="s">
        <v>134</v>
      </c>
      <c r="C359" s="9">
        <v>0</v>
      </c>
      <c r="D359" s="9">
        <v>3</v>
      </c>
      <c r="E359" s="9">
        <v>1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1</v>
      </c>
      <c r="AA359" s="3">
        <f>COUNTA(A359)</f>
        <v>0</v>
      </c>
      <c r="AB359" s="3">
        <f>IFERROR(_xlfn.XMATCH(1, AA$1:AA359, 0, -1),0)</f>
        <v>355</v>
      </c>
      <c r="AC359" s="3">
        <f>IF(OR(ROW()=AB359,B359=""),"",MOD(ROW()-AB359,4) + IF(AND(MOD(ROW()-AB359,4)=0,$B360&lt;&gt;""),4,0))</f>
        <v>4</v>
      </c>
    </row>
    <row r="360" spans="1:29" ht="10.5" customHeight="1" x14ac:dyDescent="0.3">
      <c r="B360" s="17" t="s">
        <v>220</v>
      </c>
      <c r="C360" s="9">
        <v>0</v>
      </c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9">
        <v>1</v>
      </c>
      <c r="J360" s="9">
        <v>1</v>
      </c>
      <c r="K360" s="9">
        <v>3</v>
      </c>
      <c r="L360" s="9">
        <v>3</v>
      </c>
      <c r="AA360" s="3">
        <f>COUNTA(A360)</f>
        <v>0</v>
      </c>
      <c r="AB360" s="3">
        <f>IFERROR(_xlfn.XMATCH(1, AA$1:AA360, 0, -1),0)</f>
        <v>355</v>
      </c>
      <c r="AC360" s="3">
        <f>IF(OR(ROW()=AB360,B360=""),"",MOD(ROW()-AB360,4) + IF(AND(MOD(ROW()-AB360,4)=0,$B361&lt;&gt;""),4,0))</f>
        <v>1</v>
      </c>
    </row>
    <row r="361" spans="1:29" ht="10.5" customHeight="1" x14ac:dyDescent="0.3">
      <c r="B361" s="17" t="s">
        <v>137</v>
      </c>
      <c r="C361" s="9">
        <v>5</v>
      </c>
      <c r="D361" s="9">
        <v>3</v>
      </c>
      <c r="E361" s="9">
        <v>5</v>
      </c>
      <c r="F361" s="9">
        <v>2</v>
      </c>
      <c r="G361" s="9">
        <v>5</v>
      </c>
      <c r="H361" s="9">
        <v>2</v>
      </c>
      <c r="I361" s="9">
        <v>2</v>
      </c>
      <c r="J361" s="9">
        <v>0</v>
      </c>
      <c r="K361" s="9">
        <v>0</v>
      </c>
      <c r="L361" s="9">
        <v>0</v>
      </c>
      <c r="AA361" s="3">
        <f>COUNTA(A361)</f>
        <v>0</v>
      </c>
      <c r="AB361" s="3">
        <f>IFERROR(_xlfn.XMATCH(1, AA$1:AA361, 0, -1),0)</f>
        <v>355</v>
      </c>
      <c r="AC361" s="3">
        <f>IF(OR(ROW()=AB361,B361=""),"",MOD(ROW()-AB361,4) + IF(AND(MOD(ROW()-AB361,4)=0,$B362&lt;&gt;""),4,0))</f>
        <v>2</v>
      </c>
    </row>
    <row r="362" spans="1:29" ht="10.5" customHeight="1" x14ac:dyDescent="0.3">
      <c r="B362" s="17" t="s">
        <v>82</v>
      </c>
      <c r="C362" s="9">
        <v>14</v>
      </c>
      <c r="D362" s="9">
        <v>13</v>
      </c>
      <c r="E362" s="9">
        <v>5</v>
      </c>
      <c r="F362" s="9">
        <v>10</v>
      </c>
      <c r="G362" s="9">
        <v>8</v>
      </c>
      <c r="H362" s="9">
        <v>9</v>
      </c>
      <c r="I362" s="9">
        <v>9</v>
      </c>
      <c r="J362" s="9">
        <v>6</v>
      </c>
      <c r="K362" s="9">
        <v>9</v>
      </c>
      <c r="L362" s="9">
        <v>9</v>
      </c>
      <c r="AA362" s="3">
        <f>COUNTA(A362)</f>
        <v>0</v>
      </c>
      <c r="AB362" s="3">
        <f>IFERROR(_xlfn.XMATCH(1, AA$1:AA362, 0, -1),0)</f>
        <v>355</v>
      </c>
      <c r="AC362" s="3">
        <f>IF(OR(ROW()=AB362,B362=""),"",MOD(ROW()-AB362,4) + IF(AND(MOD(ROW()-AB362,4)=0,$B363&lt;&gt;""),4,0))</f>
        <v>3</v>
      </c>
    </row>
    <row r="363" spans="1:29" ht="10.5" customHeight="1" x14ac:dyDescent="0.3">
      <c r="B363" s="17" t="s">
        <v>70</v>
      </c>
      <c r="C363" s="9">
        <v>5</v>
      </c>
      <c r="D363" s="9">
        <v>12</v>
      </c>
      <c r="E363" s="9">
        <v>9</v>
      </c>
      <c r="F363" s="9">
        <v>7</v>
      </c>
      <c r="G363" s="9">
        <v>9</v>
      </c>
      <c r="H363" s="9">
        <v>8</v>
      </c>
      <c r="I363" s="9">
        <v>5</v>
      </c>
      <c r="J363" s="9">
        <v>4</v>
      </c>
      <c r="K363" s="9">
        <v>7</v>
      </c>
      <c r="L363" s="9">
        <v>7</v>
      </c>
      <c r="AA363" s="3">
        <f>COUNTA(A363)</f>
        <v>0</v>
      </c>
      <c r="AB363" s="3">
        <f>IFERROR(_xlfn.XMATCH(1, AA$1:AA363, 0, -1),0)</f>
        <v>355</v>
      </c>
      <c r="AC363" s="3">
        <f>IF(OR(ROW()=AB363,B363=""),"",MOD(ROW()-AB363,4) + IF(AND(MOD(ROW()-AB363,4)=0,$B364&lt;&gt;""),4,0))</f>
        <v>4</v>
      </c>
    </row>
    <row r="364" spans="1:29" ht="10.5" customHeight="1" x14ac:dyDescent="0.3">
      <c r="B364" s="17" t="s">
        <v>127</v>
      </c>
      <c r="C364" s="9">
        <v>9</v>
      </c>
      <c r="D364" s="9">
        <v>6</v>
      </c>
      <c r="E364" s="9">
        <v>4</v>
      </c>
      <c r="F364" s="9">
        <v>2</v>
      </c>
      <c r="G364" s="9">
        <v>5</v>
      </c>
      <c r="H364" s="9">
        <v>3</v>
      </c>
      <c r="I364" s="9">
        <v>4</v>
      </c>
      <c r="J364" s="9">
        <v>0</v>
      </c>
      <c r="K364" s="9">
        <v>1</v>
      </c>
      <c r="L364" s="9">
        <v>4</v>
      </c>
      <c r="AA364" s="3">
        <f>COUNTA(A364)</f>
        <v>0</v>
      </c>
      <c r="AB364" s="3">
        <f>IFERROR(_xlfn.XMATCH(1, AA$1:AA364, 0, -1),0)</f>
        <v>355</v>
      </c>
      <c r="AC364" s="3">
        <f>IF(OR(ROW()=AB364,B364=""),"",MOD(ROW()-AB364,4) + IF(AND(MOD(ROW()-AB364,4)=0,$B365&lt;&gt;""),4,0))</f>
        <v>1</v>
      </c>
    </row>
    <row r="365" spans="1:29" ht="10.5" customHeight="1" x14ac:dyDescent="0.3">
      <c r="B365" s="17" t="s">
        <v>124</v>
      </c>
      <c r="C365" s="9">
        <v>4</v>
      </c>
      <c r="D365" s="9">
        <v>8</v>
      </c>
      <c r="E365" s="9">
        <v>8</v>
      </c>
      <c r="F365" s="9">
        <v>8</v>
      </c>
      <c r="G365" s="9">
        <v>6</v>
      </c>
      <c r="H365" s="9">
        <v>4</v>
      </c>
      <c r="I365" s="9">
        <v>2</v>
      </c>
      <c r="J365" s="9">
        <v>1</v>
      </c>
      <c r="K365" s="9">
        <v>0</v>
      </c>
      <c r="L365" s="9">
        <v>0</v>
      </c>
      <c r="AA365" s="3">
        <f>COUNTA(A365)</f>
        <v>0</v>
      </c>
      <c r="AB365" s="3">
        <f>IFERROR(_xlfn.XMATCH(1, AA$1:AA365, 0, -1),0)</f>
        <v>355</v>
      </c>
      <c r="AC365" s="3">
        <f>IF(OR(ROW()=AB365,B365=""),"",MOD(ROW()-AB365,4) + IF(AND(MOD(ROW()-AB365,4)=0,$B366&lt;&gt;""),4,0))</f>
        <v>2</v>
      </c>
    </row>
    <row r="366" spans="1:29" ht="10.5" customHeight="1" x14ac:dyDescent="0.3">
      <c r="B366" s="17" t="s">
        <v>187</v>
      </c>
      <c r="C366" s="9">
        <v>3</v>
      </c>
      <c r="D366" s="9">
        <v>1</v>
      </c>
      <c r="E366" s="9">
        <v>5</v>
      </c>
      <c r="F366" s="9">
        <v>0</v>
      </c>
      <c r="G366" s="9">
        <v>1</v>
      </c>
      <c r="H366" s="9">
        <v>4</v>
      </c>
      <c r="I366" s="9">
        <v>2</v>
      </c>
      <c r="J366" s="9">
        <v>0</v>
      </c>
      <c r="K366" s="9">
        <v>1</v>
      </c>
      <c r="L366" s="9">
        <v>0</v>
      </c>
      <c r="AA366" s="3">
        <f>COUNTA(A366)</f>
        <v>0</v>
      </c>
      <c r="AB366" s="3">
        <f>IFERROR(_xlfn.XMATCH(1, AA$1:AA366, 0, -1),0)</f>
        <v>355</v>
      </c>
      <c r="AC366" s="3">
        <f>IF(OR(ROW()=AB366,B366=""),"",MOD(ROW()-AB366,4) + IF(AND(MOD(ROW()-AB366,4)=0,$B367&lt;&gt;""),4,0))</f>
        <v>3</v>
      </c>
    </row>
    <row r="367" spans="1:29" ht="10.5" customHeight="1" x14ac:dyDescent="0.3">
      <c r="B367" s="17" t="s">
        <v>6</v>
      </c>
      <c r="C367" s="9">
        <v>5</v>
      </c>
      <c r="D367" s="9">
        <v>4</v>
      </c>
      <c r="E367" s="9">
        <v>5</v>
      </c>
      <c r="F367" s="9">
        <v>8</v>
      </c>
      <c r="G367" s="9">
        <v>5</v>
      </c>
      <c r="H367" s="9">
        <v>1</v>
      </c>
      <c r="I367" s="9">
        <v>2</v>
      </c>
      <c r="J367" s="9">
        <v>5</v>
      </c>
      <c r="K367" s="9">
        <v>9</v>
      </c>
      <c r="L367" s="9">
        <v>6</v>
      </c>
      <c r="AA367" s="3">
        <f>COUNTA(A367)</f>
        <v>0</v>
      </c>
      <c r="AB367" s="3">
        <f>IFERROR(_xlfn.XMATCH(1, AA$1:AA367, 0, -1),0)</f>
        <v>355</v>
      </c>
      <c r="AC367" s="3">
        <f>IF(OR(ROW()=AB367,B367=""),"",MOD(ROW()-AB367,4) + IF(AND(MOD(ROW()-AB367,4)=0,$B368&lt;&gt;""),4,0))</f>
        <v>4</v>
      </c>
    </row>
    <row r="368" spans="1:29" ht="10.5" customHeight="1" x14ac:dyDescent="0.3">
      <c r="B368" s="17" t="s">
        <v>111</v>
      </c>
      <c r="C368" s="9">
        <v>10</v>
      </c>
      <c r="D368" s="9">
        <v>5</v>
      </c>
      <c r="E368" s="9">
        <v>7</v>
      </c>
      <c r="F368" s="9">
        <v>6</v>
      </c>
      <c r="G368" s="9">
        <v>6</v>
      </c>
      <c r="H368" s="9">
        <v>8</v>
      </c>
      <c r="I368" s="9">
        <v>7</v>
      </c>
      <c r="J368" s="9">
        <v>7</v>
      </c>
      <c r="K368" s="9">
        <v>11</v>
      </c>
      <c r="L368" s="9">
        <v>14</v>
      </c>
      <c r="AA368" s="3">
        <f>COUNTA(A368)</f>
        <v>0</v>
      </c>
      <c r="AB368" s="3">
        <f>IFERROR(_xlfn.XMATCH(1, AA$1:AA368, 0, -1),0)</f>
        <v>355</v>
      </c>
      <c r="AC368" s="3">
        <f>IF(OR(ROW()=AB368,B368=""),"",MOD(ROW()-AB368,4) + IF(AND(MOD(ROW()-AB368,4)=0,$B369&lt;&gt;""),4,0))</f>
        <v>1</v>
      </c>
    </row>
    <row r="369" spans="2:29" ht="10.5" customHeight="1" x14ac:dyDescent="0.3">
      <c r="B369" s="17" t="s">
        <v>7</v>
      </c>
      <c r="C369" s="9">
        <v>4</v>
      </c>
      <c r="D369" s="9">
        <v>4</v>
      </c>
      <c r="E369" s="9">
        <v>4</v>
      </c>
      <c r="F369" s="9">
        <v>2</v>
      </c>
      <c r="G369" s="9">
        <v>3</v>
      </c>
      <c r="H369" s="9">
        <v>4</v>
      </c>
      <c r="I369" s="9">
        <v>5</v>
      </c>
      <c r="J369" s="9">
        <v>1</v>
      </c>
      <c r="K369" s="9">
        <v>1</v>
      </c>
      <c r="L369" s="9">
        <v>6</v>
      </c>
      <c r="AA369" s="3">
        <f>COUNTA(A369)</f>
        <v>0</v>
      </c>
      <c r="AB369" s="3">
        <f>IFERROR(_xlfn.XMATCH(1, AA$1:AA369, 0, -1),0)</f>
        <v>355</v>
      </c>
      <c r="AC369" s="3">
        <f>IF(OR(ROW()=AB369,B369=""),"",MOD(ROW()-AB369,4) + IF(AND(MOD(ROW()-AB369,4)=0,$B370&lt;&gt;""),4,0))</f>
        <v>2</v>
      </c>
    </row>
    <row r="370" spans="2:29" ht="10.5" customHeight="1" x14ac:dyDescent="0.3">
      <c r="B370" s="17" t="s">
        <v>79</v>
      </c>
      <c r="C370" s="9">
        <v>3</v>
      </c>
      <c r="D370" s="9">
        <v>4</v>
      </c>
      <c r="E370" s="9">
        <v>2</v>
      </c>
      <c r="F370" s="9">
        <v>3</v>
      </c>
      <c r="G370" s="9">
        <v>3</v>
      </c>
      <c r="H370" s="9">
        <v>2</v>
      </c>
      <c r="I370" s="9">
        <v>7</v>
      </c>
      <c r="J370" s="9">
        <v>2</v>
      </c>
      <c r="K370" s="9">
        <v>2</v>
      </c>
      <c r="L370" s="9">
        <v>1</v>
      </c>
      <c r="AA370" s="3">
        <f>COUNTA(A370)</f>
        <v>0</v>
      </c>
      <c r="AB370" s="3">
        <f>IFERROR(_xlfn.XMATCH(1, AA$1:AA370, 0, -1),0)</f>
        <v>355</v>
      </c>
      <c r="AC370" s="3">
        <f>IF(OR(ROW()=AB370,B370=""),"",MOD(ROW()-AB370,4) + IF(AND(MOD(ROW()-AB370,4)=0,$B371&lt;&gt;""),4,0))</f>
        <v>3</v>
      </c>
    </row>
    <row r="371" spans="2:29" ht="10.5" customHeight="1" x14ac:dyDescent="0.3">
      <c r="B371" s="17" t="s">
        <v>125</v>
      </c>
      <c r="C371" s="9">
        <v>0</v>
      </c>
      <c r="D371" s="9">
        <v>1</v>
      </c>
      <c r="E371" s="9">
        <v>2</v>
      </c>
      <c r="F371" s="9">
        <v>2</v>
      </c>
      <c r="G371" s="9">
        <v>3</v>
      </c>
      <c r="H371" s="9">
        <v>2</v>
      </c>
      <c r="I371" s="9">
        <v>6</v>
      </c>
      <c r="J371" s="9">
        <v>2</v>
      </c>
      <c r="K371" s="9">
        <v>2</v>
      </c>
      <c r="L371" s="9">
        <v>0</v>
      </c>
      <c r="AA371" s="3">
        <f>COUNTA(A371)</f>
        <v>0</v>
      </c>
      <c r="AB371" s="3">
        <f>IFERROR(_xlfn.XMATCH(1, AA$1:AA371, 0, -1),0)</f>
        <v>355</v>
      </c>
      <c r="AC371" s="3">
        <f>IF(OR(ROW()=AB371,B371=""),"",MOD(ROW()-AB371,4) + IF(AND(MOD(ROW()-AB371,4)=0,$B372&lt;&gt;""),4,0))</f>
        <v>4</v>
      </c>
    </row>
    <row r="372" spans="2:29" ht="10.5" customHeight="1" x14ac:dyDescent="0.3">
      <c r="B372" s="17" t="s">
        <v>115</v>
      </c>
      <c r="C372" s="9">
        <v>2</v>
      </c>
      <c r="D372" s="9">
        <v>3</v>
      </c>
      <c r="E372" s="9">
        <v>1</v>
      </c>
      <c r="F372" s="9">
        <v>2</v>
      </c>
      <c r="G372" s="9">
        <v>1</v>
      </c>
      <c r="H372" s="9">
        <v>3</v>
      </c>
      <c r="I372" s="9">
        <v>2</v>
      </c>
      <c r="J372" s="9">
        <v>0</v>
      </c>
      <c r="K372" s="9">
        <v>0</v>
      </c>
      <c r="L372" s="9">
        <v>0</v>
      </c>
      <c r="AA372" s="3">
        <f>COUNTA(A372)</f>
        <v>0</v>
      </c>
      <c r="AB372" s="3">
        <f>IFERROR(_xlfn.XMATCH(1, AA$1:AA372, 0, -1),0)</f>
        <v>355</v>
      </c>
      <c r="AC372" s="3">
        <f>IF(OR(ROW()=AB372,B372=""),"",MOD(ROW()-AB372,4) + IF(AND(MOD(ROW()-AB372,4)=0,$B373&lt;&gt;""),4,0))</f>
        <v>1</v>
      </c>
    </row>
    <row r="373" spans="2:29" ht="10.5" customHeight="1" x14ac:dyDescent="0.3">
      <c r="B373" s="17" t="s">
        <v>3</v>
      </c>
      <c r="C373" s="9">
        <v>14</v>
      </c>
      <c r="D373" s="9">
        <v>8</v>
      </c>
      <c r="E373" s="9">
        <v>13</v>
      </c>
      <c r="F373" s="9">
        <v>14</v>
      </c>
      <c r="G373" s="9">
        <v>7</v>
      </c>
      <c r="H373" s="9">
        <v>9</v>
      </c>
      <c r="I373" s="9">
        <v>14</v>
      </c>
      <c r="J373" s="9">
        <v>10</v>
      </c>
      <c r="K373" s="9">
        <v>13</v>
      </c>
      <c r="L373" s="9">
        <v>4</v>
      </c>
      <c r="AA373" s="3">
        <f>COUNTA(A373)</f>
        <v>0</v>
      </c>
      <c r="AB373" s="3">
        <f>IFERROR(_xlfn.XMATCH(1, AA$1:AA373, 0, -1),0)</f>
        <v>355</v>
      </c>
      <c r="AC373" s="3">
        <f>IF(OR(ROW()=AB373,B373=""),"",MOD(ROW()-AB373,4) + IF(AND(MOD(ROW()-AB373,4)=0,$B374&lt;&gt;""),4,0))</f>
        <v>2</v>
      </c>
    </row>
    <row r="374" spans="2:29" ht="10.5" customHeight="1" x14ac:dyDescent="0.3">
      <c r="B374" s="17" t="s">
        <v>74</v>
      </c>
      <c r="C374" s="9">
        <v>2</v>
      </c>
      <c r="D374" s="9">
        <v>3</v>
      </c>
      <c r="E374" s="9">
        <v>1</v>
      </c>
      <c r="F374" s="9">
        <v>3</v>
      </c>
      <c r="G374" s="9">
        <v>3</v>
      </c>
      <c r="H374" s="9">
        <v>0</v>
      </c>
      <c r="I374" s="9">
        <v>2</v>
      </c>
      <c r="J374" s="9">
        <v>1</v>
      </c>
      <c r="K374" s="9">
        <v>2</v>
      </c>
      <c r="L374" s="9">
        <v>2</v>
      </c>
      <c r="AA374" s="3">
        <f>COUNTA(A374)</f>
        <v>0</v>
      </c>
      <c r="AB374" s="3">
        <f>IFERROR(_xlfn.XMATCH(1, AA$1:AA374, 0, -1),0)</f>
        <v>355</v>
      </c>
      <c r="AC374" s="3">
        <f>IF(OR(ROW()=AB374,B374=""),"",MOD(ROW()-AB374,4) + IF(AND(MOD(ROW()-AB374,4)=0,$B375&lt;&gt;""),4,0))</f>
        <v>3</v>
      </c>
    </row>
    <row r="375" spans="2:29" ht="10.5" customHeight="1" x14ac:dyDescent="0.3">
      <c r="B375" s="17" t="s">
        <v>183</v>
      </c>
      <c r="C375" s="9">
        <v>3</v>
      </c>
      <c r="D375" s="9">
        <v>3</v>
      </c>
      <c r="E375" s="9">
        <v>2</v>
      </c>
      <c r="F375" s="9">
        <v>0</v>
      </c>
      <c r="G375" s="9">
        <v>2</v>
      </c>
      <c r="H375" s="9">
        <v>1</v>
      </c>
      <c r="I375" s="9">
        <v>0</v>
      </c>
      <c r="J375" s="9">
        <v>3</v>
      </c>
      <c r="K375" s="9">
        <v>1</v>
      </c>
      <c r="L375" s="9">
        <v>4</v>
      </c>
      <c r="AA375" s="3">
        <f>COUNTA(A375)</f>
        <v>0</v>
      </c>
      <c r="AB375" s="3">
        <f>IFERROR(_xlfn.XMATCH(1, AA$1:AA375, 0, -1),0)</f>
        <v>355</v>
      </c>
      <c r="AC375" s="3">
        <f>IF(OR(ROW()=AB375,B375=""),"",MOD(ROW()-AB375,4) + IF(AND(MOD(ROW()-AB375,4)=0,$B376&lt;&gt;""),4,0))</f>
        <v>4</v>
      </c>
    </row>
    <row r="376" spans="2:29" ht="10.5" customHeight="1" x14ac:dyDescent="0.3">
      <c r="B376" s="17" t="s">
        <v>116</v>
      </c>
      <c r="C376" s="9">
        <v>8</v>
      </c>
      <c r="D376" s="9">
        <v>10</v>
      </c>
      <c r="E376" s="9">
        <v>15</v>
      </c>
      <c r="F376" s="9">
        <v>9</v>
      </c>
      <c r="G376" s="9">
        <v>6</v>
      </c>
      <c r="H376" s="9">
        <v>12</v>
      </c>
      <c r="I376" s="9">
        <v>12</v>
      </c>
      <c r="J376" s="9">
        <v>8</v>
      </c>
      <c r="K376" s="9">
        <v>12</v>
      </c>
      <c r="L376" s="9">
        <v>13</v>
      </c>
      <c r="AA376" s="3">
        <f>COUNTA(A376)</f>
        <v>0</v>
      </c>
      <c r="AB376" s="3">
        <f>IFERROR(_xlfn.XMATCH(1, AA$1:AA376, 0, -1),0)</f>
        <v>355</v>
      </c>
      <c r="AC376" s="3">
        <f>IF(OR(ROW()=AB376,B376=""),"",MOD(ROW()-AB376,4) + IF(AND(MOD(ROW()-AB376,4)=0,$B377&lt;&gt;""),4,0))</f>
        <v>1</v>
      </c>
    </row>
    <row r="377" spans="2:29" ht="10.5" customHeight="1" x14ac:dyDescent="0.3">
      <c r="B377" s="17" t="s">
        <v>85</v>
      </c>
      <c r="C377" s="9">
        <v>6</v>
      </c>
      <c r="D377" s="9">
        <v>4</v>
      </c>
      <c r="E377" s="9">
        <v>8</v>
      </c>
      <c r="F377" s="9">
        <v>2</v>
      </c>
      <c r="G377" s="9">
        <v>2</v>
      </c>
      <c r="H377" s="9">
        <v>7</v>
      </c>
      <c r="I377" s="9">
        <v>5</v>
      </c>
      <c r="J377" s="9">
        <v>5</v>
      </c>
      <c r="K377" s="9">
        <v>6</v>
      </c>
      <c r="L377" s="9">
        <v>6</v>
      </c>
      <c r="AA377" s="3">
        <f>COUNTA(A377)</f>
        <v>0</v>
      </c>
      <c r="AB377" s="3">
        <f>IFERROR(_xlfn.XMATCH(1, AA$1:AA377, 0, -1),0)</f>
        <v>355</v>
      </c>
      <c r="AC377" s="3">
        <f>IF(OR(ROW()=AB377,B377=""),"",MOD(ROW()-AB377,4) + IF(AND(MOD(ROW()-AB377,4)=0,$B378&lt;&gt;""),4,0))</f>
        <v>2</v>
      </c>
    </row>
    <row r="378" spans="2:29" ht="10.5" customHeight="1" x14ac:dyDescent="0.3">
      <c r="B378" s="17" t="s">
        <v>5</v>
      </c>
      <c r="C378" s="9">
        <v>22</v>
      </c>
      <c r="D378" s="9">
        <v>21</v>
      </c>
      <c r="E378" s="9">
        <v>18</v>
      </c>
      <c r="F378" s="9">
        <v>24</v>
      </c>
      <c r="G378" s="9">
        <v>22</v>
      </c>
      <c r="H378" s="9">
        <v>21</v>
      </c>
      <c r="I378" s="9">
        <v>23</v>
      </c>
      <c r="J378" s="9">
        <v>17</v>
      </c>
      <c r="K378" s="9">
        <v>17</v>
      </c>
      <c r="L378" s="9">
        <v>19</v>
      </c>
      <c r="AA378" s="3">
        <f>COUNTA(A378)</f>
        <v>0</v>
      </c>
      <c r="AB378" s="3">
        <f>IFERROR(_xlfn.XMATCH(1, AA$1:AA378, 0, -1),0)</f>
        <v>355</v>
      </c>
      <c r="AC378" s="3">
        <f>IF(OR(ROW()=AB378,B378=""),"",MOD(ROW()-AB378,4) + IF(AND(MOD(ROW()-AB378,4)=0,$B379&lt;&gt;""),4,0))</f>
        <v>3</v>
      </c>
    </row>
    <row r="379" spans="2:29" ht="10.5" customHeight="1" x14ac:dyDescent="0.3">
      <c r="B379" s="17" t="s">
        <v>15</v>
      </c>
      <c r="C379" s="9">
        <v>8</v>
      </c>
      <c r="D379" s="9">
        <v>12</v>
      </c>
      <c r="E379" s="9">
        <v>9</v>
      </c>
      <c r="F379" s="9">
        <v>9</v>
      </c>
      <c r="G379" s="9">
        <v>6</v>
      </c>
      <c r="H379" s="9">
        <v>9</v>
      </c>
      <c r="I379" s="9">
        <v>9</v>
      </c>
      <c r="J379" s="9">
        <v>7</v>
      </c>
      <c r="K379" s="9">
        <v>7</v>
      </c>
      <c r="L379" s="9">
        <v>8</v>
      </c>
      <c r="AA379" s="3">
        <f>COUNTA(A379)</f>
        <v>0</v>
      </c>
      <c r="AB379" s="3">
        <f>IFERROR(_xlfn.XMATCH(1, AA$1:AA379, 0, -1),0)</f>
        <v>355</v>
      </c>
      <c r="AC379" s="3">
        <f>IF(OR(ROW()=AB379,B379=""),"",MOD(ROW()-AB379,4) + IF(AND(MOD(ROW()-AB379,4)=0,$B380&lt;&gt;""),4,0))</f>
        <v>4</v>
      </c>
    </row>
    <row r="380" spans="2:29" ht="10.5" customHeight="1" x14ac:dyDescent="0.3">
      <c r="B380" s="17" t="s">
        <v>75</v>
      </c>
      <c r="C380" s="9">
        <v>6</v>
      </c>
      <c r="D380" s="9">
        <v>7</v>
      </c>
      <c r="E380" s="9">
        <v>5</v>
      </c>
      <c r="F380" s="9">
        <v>7</v>
      </c>
      <c r="G380" s="9">
        <v>3</v>
      </c>
      <c r="H380" s="9">
        <v>9</v>
      </c>
      <c r="I380" s="9">
        <v>3</v>
      </c>
      <c r="J380" s="9">
        <v>4</v>
      </c>
      <c r="K380" s="9">
        <v>2</v>
      </c>
      <c r="L380" s="9">
        <v>1</v>
      </c>
      <c r="AA380" s="3">
        <f>COUNTA(A380)</f>
        <v>0</v>
      </c>
      <c r="AB380" s="3">
        <f>IFERROR(_xlfn.XMATCH(1, AA$1:AA380, 0, -1),0)</f>
        <v>355</v>
      </c>
      <c r="AC380" s="3">
        <f>IF(OR(ROW()=AB380,B380=""),"",MOD(ROW()-AB380,4) + IF(AND(MOD(ROW()-AB380,4)=0,$B381&lt;&gt;""),4,0))</f>
        <v>1</v>
      </c>
    </row>
    <row r="381" spans="2:29" ht="10.5" customHeight="1" x14ac:dyDescent="0.3">
      <c r="B381" s="17" t="s">
        <v>109</v>
      </c>
      <c r="C381" s="9">
        <v>1</v>
      </c>
      <c r="D381" s="9">
        <v>4</v>
      </c>
      <c r="E381" s="9">
        <v>1</v>
      </c>
      <c r="F381" s="9">
        <v>0</v>
      </c>
      <c r="G381" s="9">
        <v>4</v>
      </c>
      <c r="H381" s="9">
        <v>2</v>
      </c>
      <c r="I381" s="9">
        <v>2</v>
      </c>
      <c r="J381" s="9">
        <v>0</v>
      </c>
      <c r="K381" s="9">
        <v>1</v>
      </c>
      <c r="L381" s="9">
        <v>1</v>
      </c>
      <c r="AA381" s="3">
        <f>COUNTA(A381)</f>
        <v>0</v>
      </c>
      <c r="AB381" s="3">
        <f>IFERROR(_xlfn.XMATCH(1, AA$1:AA381, 0, -1),0)</f>
        <v>355</v>
      </c>
      <c r="AC381" s="3">
        <f>IF(OR(ROW()=AB381,B381=""),"",MOD(ROW()-AB381,4) + IF(AND(MOD(ROW()-AB381,4)=0,$B382&lt;&gt;""),4,0))</f>
        <v>2</v>
      </c>
    </row>
    <row r="382" spans="2:29" ht="10.5" customHeight="1" x14ac:dyDescent="0.3">
      <c r="B382" s="17" t="s">
        <v>159</v>
      </c>
      <c r="C382" s="9">
        <v>0</v>
      </c>
      <c r="D382" s="9">
        <v>2</v>
      </c>
      <c r="E382" s="9">
        <v>0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AA382" s="3">
        <f>COUNTA(A382)</f>
        <v>0</v>
      </c>
      <c r="AB382" s="3">
        <f>IFERROR(_xlfn.XMATCH(1, AA$1:AA382, 0, -1),0)</f>
        <v>355</v>
      </c>
      <c r="AC382" s="3">
        <f>IF(OR(ROW()=AB382,B382=""),"",MOD(ROW()-AB382,4) + IF(AND(MOD(ROW()-AB382,4)=0,$B383&lt;&gt;""),4,0))</f>
        <v>3</v>
      </c>
    </row>
    <row r="383" spans="2:29" ht="10.5" customHeight="1" x14ac:dyDescent="0.3">
      <c r="B383" s="17" t="s">
        <v>118</v>
      </c>
      <c r="C383" s="9">
        <v>4</v>
      </c>
      <c r="D383" s="9">
        <v>4</v>
      </c>
      <c r="E383" s="9">
        <v>5</v>
      </c>
      <c r="F383" s="9">
        <v>5</v>
      </c>
      <c r="G383" s="9">
        <v>2</v>
      </c>
      <c r="H383" s="9">
        <v>2</v>
      </c>
      <c r="I383" s="9">
        <v>2</v>
      </c>
      <c r="J383" s="9">
        <v>2</v>
      </c>
      <c r="K383" s="9">
        <v>1</v>
      </c>
      <c r="L383" s="9">
        <v>0</v>
      </c>
      <c r="AA383" s="3">
        <f>COUNTA(A383)</f>
        <v>0</v>
      </c>
      <c r="AB383" s="3">
        <f>IFERROR(_xlfn.XMATCH(1, AA$1:AA383, 0, -1),0)</f>
        <v>355</v>
      </c>
      <c r="AC383" s="3">
        <f>IF(OR(ROW()=AB383,B383=""),"",MOD(ROW()-AB383,4) + IF(AND(MOD(ROW()-AB383,4)=0,$B384&lt;&gt;""),4,0))</f>
        <v>4</v>
      </c>
    </row>
    <row r="384" spans="2:29" ht="10.5" customHeight="1" x14ac:dyDescent="0.3">
      <c r="B384" s="17" t="s">
        <v>10</v>
      </c>
      <c r="C384" s="9">
        <v>0</v>
      </c>
      <c r="D384" s="9">
        <v>2</v>
      </c>
      <c r="E384" s="9">
        <v>1</v>
      </c>
      <c r="F384" s="9">
        <v>1</v>
      </c>
      <c r="G384" s="9">
        <v>1</v>
      </c>
      <c r="H384" s="9">
        <v>0</v>
      </c>
      <c r="I384" s="9">
        <v>1</v>
      </c>
      <c r="J384" s="9">
        <v>3</v>
      </c>
      <c r="K384" s="9">
        <v>1</v>
      </c>
      <c r="L384" s="9">
        <v>1</v>
      </c>
      <c r="AA384" s="3">
        <f>COUNTA(A384)</f>
        <v>0</v>
      </c>
      <c r="AB384" s="3">
        <f>IFERROR(_xlfn.XMATCH(1, AA$1:AA384, 0, -1),0)</f>
        <v>355</v>
      </c>
      <c r="AC384" s="3">
        <f>IF(OR(ROW()=AB384,B384=""),"",MOD(ROW()-AB384,4) + IF(AND(MOD(ROW()-AB384,4)=0,$B385&lt;&gt;""),4,0))</f>
        <v>1</v>
      </c>
    </row>
    <row r="385" spans="1:29" ht="10.5" customHeight="1" x14ac:dyDescent="0.3">
      <c r="B385" s="17" t="s">
        <v>92</v>
      </c>
      <c r="C385" s="9">
        <v>2</v>
      </c>
      <c r="D385" s="9">
        <v>1</v>
      </c>
      <c r="E385" s="9">
        <v>4</v>
      </c>
      <c r="F385" s="9">
        <v>1</v>
      </c>
      <c r="G385" s="9">
        <v>2</v>
      </c>
      <c r="H385" s="9">
        <v>1</v>
      </c>
      <c r="I385" s="9">
        <v>5</v>
      </c>
      <c r="J385" s="9">
        <v>4</v>
      </c>
      <c r="K385" s="9">
        <v>5</v>
      </c>
      <c r="L385" s="9">
        <v>0</v>
      </c>
      <c r="AA385" s="3">
        <f>COUNTA(A385)</f>
        <v>0</v>
      </c>
      <c r="AB385" s="3">
        <f>IFERROR(_xlfn.XMATCH(1, AA$1:AA385, 0, -1),0)</f>
        <v>355</v>
      </c>
      <c r="AC385" s="3">
        <f>IF(OR(ROW()=AB385,B385=""),"",MOD(ROW()-AB385,4) + IF(AND(MOD(ROW()-AB385,4)=0,$B386&lt;&gt;""),4,0))</f>
        <v>2</v>
      </c>
    </row>
    <row r="386" spans="1:29" ht="10.5" customHeight="1" x14ac:dyDescent="0.3">
      <c r="B386" s="17" t="s">
        <v>87</v>
      </c>
      <c r="C386" s="9">
        <v>2</v>
      </c>
      <c r="D386" s="9">
        <v>3</v>
      </c>
      <c r="E386" s="9">
        <v>1</v>
      </c>
      <c r="F386" s="9">
        <v>1</v>
      </c>
      <c r="G386" s="9">
        <v>3</v>
      </c>
      <c r="H386" s="9">
        <v>0</v>
      </c>
      <c r="I386" s="9">
        <v>0</v>
      </c>
      <c r="J386" s="9">
        <v>1</v>
      </c>
      <c r="K386" s="9">
        <v>0</v>
      </c>
      <c r="L386" s="9">
        <v>6</v>
      </c>
      <c r="AA386" s="3">
        <f>COUNTA(A386)</f>
        <v>0</v>
      </c>
      <c r="AB386" s="3">
        <f>IFERROR(_xlfn.XMATCH(1, AA$1:AA386, 0, -1),0)</f>
        <v>355</v>
      </c>
      <c r="AC386" s="3">
        <f>IF(OR(ROW()=AB386,B386=""),"",MOD(ROW()-AB386,4) + IF(AND(MOD(ROW()-AB386,4)=0,$B387&lt;&gt;""),4,0))</f>
        <v>3</v>
      </c>
    </row>
    <row r="387" spans="1:29" ht="10.5" customHeight="1" x14ac:dyDescent="0.3">
      <c r="B387" s="17" t="s">
        <v>164</v>
      </c>
      <c r="C387" s="9">
        <v>7</v>
      </c>
      <c r="D387" s="9">
        <v>0</v>
      </c>
      <c r="E387" s="9">
        <v>4</v>
      </c>
      <c r="F387" s="9">
        <v>1</v>
      </c>
      <c r="G387" s="9">
        <v>4</v>
      </c>
      <c r="H387" s="9">
        <v>3</v>
      </c>
      <c r="I387" s="9">
        <v>1</v>
      </c>
      <c r="J387" s="9">
        <v>2</v>
      </c>
      <c r="K387" s="9">
        <v>1</v>
      </c>
      <c r="L387" s="9">
        <v>2</v>
      </c>
      <c r="AA387" s="3">
        <f>COUNTA(A387)</f>
        <v>0</v>
      </c>
      <c r="AB387" s="3">
        <f>IFERROR(_xlfn.XMATCH(1, AA$1:AA387, 0, -1),0)</f>
        <v>355</v>
      </c>
      <c r="AC387" s="3">
        <f>IF(OR(ROW()=AB387,B387=""),"",MOD(ROW()-AB387,4) + IF(AND(MOD(ROW()-AB387,4)=0,$B388&lt;&gt;""),4,0))</f>
        <v>4</v>
      </c>
    </row>
    <row r="388" spans="1:29" ht="10.5" customHeight="1" x14ac:dyDescent="0.3">
      <c r="B388" s="17" t="s">
        <v>101</v>
      </c>
      <c r="C388" s="9">
        <v>1</v>
      </c>
      <c r="D388" s="9">
        <v>4</v>
      </c>
      <c r="E388" s="9">
        <v>1</v>
      </c>
      <c r="F388" s="9">
        <v>6</v>
      </c>
      <c r="G388" s="9">
        <v>7</v>
      </c>
      <c r="H388" s="9">
        <v>6</v>
      </c>
      <c r="I388" s="9">
        <v>7</v>
      </c>
      <c r="J388" s="9">
        <v>2</v>
      </c>
      <c r="K388" s="9">
        <v>4</v>
      </c>
      <c r="L388" s="9">
        <v>1</v>
      </c>
      <c r="AA388" s="3">
        <f>COUNTA(A388)</f>
        <v>0</v>
      </c>
      <c r="AB388" s="3">
        <f>IFERROR(_xlfn.XMATCH(1, AA$1:AA388, 0, -1),0)</f>
        <v>355</v>
      </c>
      <c r="AC388" s="3">
        <f>IF(OR(ROW()=AB388,B388=""),"",MOD(ROW()-AB388,4) + IF(AND(MOD(ROW()-AB388,4)=0,$B389&lt;&gt;""),4,0))</f>
        <v>1</v>
      </c>
    </row>
    <row r="389" spans="1:29" ht="10.5" customHeight="1" x14ac:dyDescent="0.3">
      <c r="B389" s="17" t="s">
        <v>8</v>
      </c>
      <c r="C389" s="9">
        <v>17</v>
      </c>
      <c r="D389" s="9">
        <v>8</v>
      </c>
      <c r="E389" s="9">
        <v>11</v>
      </c>
      <c r="F389" s="9">
        <v>17</v>
      </c>
      <c r="G389" s="9">
        <v>17</v>
      </c>
      <c r="H389" s="9">
        <v>10</v>
      </c>
      <c r="I389" s="9">
        <v>10</v>
      </c>
      <c r="J389" s="9">
        <v>8</v>
      </c>
      <c r="K389" s="9">
        <v>6</v>
      </c>
      <c r="L389" s="9">
        <v>7</v>
      </c>
      <c r="AA389" s="3">
        <f>COUNTA(A389)</f>
        <v>0</v>
      </c>
      <c r="AB389" s="3">
        <f>IFERROR(_xlfn.XMATCH(1, AA$1:AA389, 0, -1),0)</f>
        <v>355</v>
      </c>
      <c r="AC389" s="3">
        <f>IF(OR(ROW()=AB389,B389=""),"",MOD(ROW()-AB389,4) + IF(AND(MOD(ROW()-AB389,4)=0,$B390&lt;&gt;""),4,0))</f>
        <v>2</v>
      </c>
    </row>
    <row r="390" spans="1:29" ht="10.5" customHeight="1" x14ac:dyDescent="0.3">
      <c r="B390" s="17" t="s">
        <v>81</v>
      </c>
      <c r="C390" s="9">
        <v>1</v>
      </c>
      <c r="D390" s="9">
        <v>1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AA390" s="3">
        <f>COUNTA(A390)</f>
        <v>0</v>
      </c>
      <c r="AB390" s="3">
        <f>IFERROR(_xlfn.XMATCH(1, AA$1:AA390, 0, -1),0)</f>
        <v>355</v>
      </c>
      <c r="AC390" s="3">
        <f>IF(OR(ROW()=AB390,B390=""),"",MOD(ROW()-AB390,4) + IF(AND(MOD(ROW()-AB390,4)=0,$B391&lt;&gt;""),4,0))</f>
        <v>3</v>
      </c>
    </row>
    <row r="391" spans="1:29" ht="10.5" customHeight="1" x14ac:dyDescent="0.3">
      <c r="A391" s="3" t="s">
        <v>237</v>
      </c>
      <c r="B391" s="13" t="s">
        <v>52</v>
      </c>
      <c r="C391" s="7">
        <v>37</v>
      </c>
      <c r="D391" s="7">
        <v>38</v>
      </c>
      <c r="E391" s="7">
        <v>39</v>
      </c>
      <c r="F391" s="7">
        <v>38</v>
      </c>
      <c r="G391" s="7">
        <v>42</v>
      </c>
      <c r="H391" s="7">
        <v>40</v>
      </c>
      <c r="I391" s="7">
        <v>44</v>
      </c>
      <c r="J391" s="7">
        <v>42</v>
      </c>
      <c r="K391" s="7">
        <v>46</v>
      </c>
      <c r="L391" s="7">
        <v>47</v>
      </c>
      <c r="AA391" s="3">
        <f>COUNTA(A391)</f>
        <v>1</v>
      </c>
      <c r="AB391" s="3">
        <f>IFERROR(_xlfn.XMATCH(1, AA$1:AA391, 0, -1),0)</f>
        <v>391</v>
      </c>
      <c r="AC391" s="3" t="str">
        <f>IF(OR(ROW()=AB391,B391=""),"",MOD(ROW()-AB391,4) + IF(AND(MOD(ROW()-AB391,4)=0,$B392&lt;&gt;""),4,0))</f>
        <v/>
      </c>
    </row>
    <row r="392" spans="1:29" ht="10.5" customHeight="1" x14ac:dyDescent="0.3">
      <c r="A392" s="3" t="s">
        <v>237</v>
      </c>
      <c r="B392" s="5" t="s">
        <v>1</v>
      </c>
      <c r="C392" s="6">
        <f t="shared" ref="C392:H392" si="33">+C393+C394+C395+C396</f>
        <v>434</v>
      </c>
      <c r="D392" s="6">
        <f t="shared" si="33"/>
        <v>459</v>
      </c>
      <c r="E392" s="6">
        <f t="shared" si="33"/>
        <v>484</v>
      </c>
      <c r="F392" s="6">
        <f t="shared" si="33"/>
        <v>468</v>
      </c>
      <c r="G392" s="6">
        <f t="shared" si="33"/>
        <v>477</v>
      </c>
      <c r="H392" s="6">
        <f t="shared" si="33"/>
        <v>472</v>
      </c>
      <c r="I392" s="6">
        <f t="shared" ref="I392" si="34">+I393+I394+I395+I396</f>
        <v>481</v>
      </c>
      <c r="J392" s="6">
        <f>+J393+J394+J395+J396</f>
        <v>513</v>
      </c>
      <c r="K392" s="6">
        <f>+K393+K394+K395+K396</f>
        <v>492</v>
      </c>
      <c r="L392" s="6">
        <f>+L393+L394+L395+L396</f>
        <v>496</v>
      </c>
      <c r="AA392" s="3">
        <f>COUNTA(A392)</f>
        <v>1</v>
      </c>
      <c r="AB392" s="3">
        <f>IFERROR(_xlfn.XMATCH(1, AA$1:AA392, 0, -1),0)</f>
        <v>392</v>
      </c>
      <c r="AC392" s="3" t="str">
        <f>IF(OR(ROW()=AB392,B392=""),"",MOD(ROW()-AB392,4) + IF(AND(MOD(ROW()-AB392,4)=0,$B393&lt;&gt;""),4,0))</f>
        <v/>
      </c>
    </row>
    <row r="393" spans="1:29" ht="10.5" customHeight="1" x14ac:dyDescent="0.3">
      <c r="A393" s="3" t="s">
        <v>237</v>
      </c>
      <c r="B393" s="13" t="s">
        <v>54</v>
      </c>
      <c r="C393" s="7">
        <v>74</v>
      </c>
      <c r="D393" s="7">
        <v>82</v>
      </c>
      <c r="E393" s="7">
        <v>80</v>
      </c>
      <c r="F393" s="7">
        <v>82</v>
      </c>
      <c r="G393" s="7">
        <v>84</v>
      </c>
      <c r="H393" s="7">
        <v>81</v>
      </c>
      <c r="I393" s="7">
        <v>82</v>
      </c>
      <c r="J393" s="7">
        <v>86</v>
      </c>
      <c r="K393" s="7">
        <v>77</v>
      </c>
      <c r="L393" s="7">
        <v>88</v>
      </c>
      <c r="AA393" s="3">
        <f>COUNTA(A393)</f>
        <v>1</v>
      </c>
      <c r="AB393" s="3">
        <f>IFERROR(_xlfn.XMATCH(1, AA$1:AA393, 0, -1),0)</f>
        <v>393</v>
      </c>
      <c r="AC393" s="3" t="str">
        <f>IF(OR(ROW()=AB393,B393=""),"",MOD(ROW()-AB393,4) + IF(AND(MOD(ROW()-AB393,4)=0,$B394&lt;&gt;""),4,0))</f>
        <v/>
      </c>
    </row>
    <row r="394" spans="1:29" ht="10.5" customHeight="1" x14ac:dyDescent="0.3">
      <c r="A394" s="3" t="s">
        <v>237</v>
      </c>
      <c r="B394" s="13" t="s">
        <v>56</v>
      </c>
      <c r="C394" s="7">
        <v>150</v>
      </c>
      <c r="D394" s="7">
        <v>135</v>
      </c>
      <c r="E394" s="7">
        <v>156</v>
      </c>
      <c r="F394" s="7">
        <v>142</v>
      </c>
      <c r="G394" s="7">
        <v>156</v>
      </c>
      <c r="H394" s="7">
        <v>142</v>
      </c>
      <c r="I394" s="7">
        <v>154</v>
      </c>
      <c r="J394" s="7">
        <v>151</v>
      </c>
      <c r="K394" s="7">
        <v>140</v>
      </c>
      <c r="L394" s="7">
        <v>162</v>
      </c>
      <c r="AA394" s="3">
        <f>COUNTA(A394)</f>
        <v>1</v>
      </c>
      <c r="AB394" s="3">
        <f>IFERROR(_xlfn.XMATCH(1, AA$1:AA394, 0, -1),0)</f>
        <v>394</v>
      </c>
      <c r="AC394" s="3" t="str">
        <f>IF(OR(ROW()=AB394,B394=""),"",MOD(ROW()-AB394,4) + IF(AND(MOD(ROW()-AB394,4)=0,$B395&lt;&gt;""),4,0))</f>
        <v/>
      </c>
    </row>
    <row r="395" spans="1:29" ht="10.5" customHeight="1" x14ac:dyDescent="0.3">
      <c r="A395" s="3" t="s">
        <v>237</v>
      </c>
      <c r="B395" s="13" t="s">
        <v>57</v>
      </c>
      <c r="C395" s="7">
        <v>107</v>
      </c>
      <c r="D395" s="7">
        <v>106</v>
      </c>
      <c r="E395" s="7">
        <v>107</v>
      </c>
      <c r="F395" s="7">
        <v>103</v>
      </c>
      <c r="G395" s="7">
        <v>104</v>
      </c>
      <c r="H395" s="7">
        <v>112</v>
      </c>
      <c r="I395" s="7">
        <v>84</v>
      </c>
      <c r="J395" s="7">
        <v>108</v>
      </c>
      <c r="K395" s="7">
        <v>102</v>
      </c>
      <c r="L395" s="7">
        <v>85</v>
      </c>
      <c r="AA395" s="3">
        <f>COUNTA(A395)</f>
        <v>1</v>
      </c>
      <c r="AB395" s="3">
        <f>IFERROR(_xlfn.XMATCH(1, AA$1:AA395, 0, -1),0)</f>
        <v>395</v>
      </c>
      <c r="AC395" s="3" t="str">
        <f>IF(OR(ROW()=AB395,B395=""),"",MOD(ROW()-AB395,4) + IF(AND(MOD(ROW()-AB395,4)=0,$B396&lt;&gt;""),4,0))</f>
        <v/>
      </c>
    </row>
    <row r="396" spans="1:29" ht="10.5" customHeight="1" x14ac:dyDescent="0.3">
      <c r="A396" s="3" t="s">
        <v>237</v>
      </c>
      <c r="B396" s="13" t="s">
        <v>55</v>
      </c>
      <c r="C396" s="10">
        <v>103</v>
      </c>
      <c r="D396" s="10">
        <v>136</v>
      </c>
      <c r="E396" s="10">
        <v>141</v>
      </c>
      <c r="F396" s="10">
        <v>141</v>
      </c>
      <c r="G396" s="10">
        <v>133</v>
      </c>
      <c r="H396" s="10">
        <v>137</v>
      </c>
      <c r="I396" s="10">
        <v>161</v>
      </c>
      <c r="J396" s="10">
        <v>168</v>
      </c>
      <c r="K396" s="10">
        <v>173</v>
      </c>
      <c r="L396" s="10">
        <v>161</v>
      </c>
      <c r="AA396" s="3">
        <f>COUNTA(A396)</f>
        <v>1</v>
      </c>
      <c r="AB396" s="3">
        <f>IFERROR(_xlfn.XMATCH(1, AA$1:AA396, 0, -1),0)</f>
        <v>396</v>
      </c>
      <c r="AC396" s="3" t="str">
        <f>IF(OR(ROW()=AB396,B396=""),"",MOD(ROW()-AB396,4) + IF(AND(MOD(ROW()-AB396,4)=0,$B397&lt;&gt;""),4,0))</f>
        <v/>
      </c>
    </row>
    <row r="397" spans="1:29" ht="10.5" customHeight="1" x14ac:dyDescent="0.3">
      <c r="A397" s="3" t="s">
        <v>237</v>
      </c>
      <c r="B397" s="5" t="s">
        <v>24</v>
      </c>
      <c r="C397" s="6">
        <f t="shared" ref="C397:L397" si="35">+C392+C298+C166+C4</f>
        <v>7588</v>
      </c>
      <c r="D397" s="6">
        <f t="shared" si="35"/>
        <v>7577</v>
      </c>
      <c r="E397" s="6">
        <f t="shared" si="35"/>
        <v>7389</v>
      </c>
      <c r="F397" s="6">
        <f t="shared" si="35"/>
        <v>8069</v>
      </c>
      <c r="G397" s="6">
        <f t="shared" si="35"/>
        <v>8582</v>
      </c>
      <c r="H397" s="6">
        <f t="shared" si="35"/>
        <v>8388</v>
      </c>
      <c r="I397" s="6">
        <f t="shared" si="35"/>
        <v>8055</v>
      </c>
      <c r="J397" s="6">
        <f t="shared" si="35"/>
        <v>8479</v>
      </c>
      <c r="K397" s="6">
        <f t="shared" si="35"/>
        <v>8186</v>
      </c>
      <c r="L397" s="6">
        <f t="shared" si="35"/>
        <v>8477</v>
      </c>
      <c r="AA397" s="3">
        <f>COUNTA(A397)</f>
        <v>1</v>
      </c>
      <c r="AB397" s="3">
        <f>IFERROR(_xlfn.XMATCH(1, AA$1:AA397, 0, -1),0)</f>
        <v>397</v>
      </c>
      <c r="AC397" s="3" t="str">
        <f>IF(OR(ROW()=AB397,B397=""),"",MOD(ROW()-AB397,4) + IF(AND(MOD(ROW()-AB397,4)=0,#REF!&lt;&gt;""),4,0))</f>
        <v/>
      </c>
    </row>
  </sheetData>
  <conditionalFormatting sqref="B7:B42 B48:B85 B91:B98 B100:B101 B105:B129 B135:B153 B155:B162 B164:B165 B170:B174 B180:B210 B212 B214:B218 B227:B236 B243:B261 B267:B294 B300:B301 B312:B351 B356:L390 C7:L355">
    <cfRule type="expression" dxfId="0" priority="8">
      <formula>$AC7=4</formula>
    </cfRule>
  </conditionalFormatting>
  <printOptions horizontalCentered="1" verticalCentered="1"/>
  <pageMargins left="0.45" right="0.45" top="0.75" bottom="0.75" header="0.25" footer="0.3"/>
  <pageSetup fitToHeight="0" orientation="landscape" r:id="rId1"/>
  <headerFooter scaleWithDoc="0">
    <oddHeader>&amp;C&amp;G</oddHeader>
    <oddFooter xml:space="preserve">&amp;R&amp;"+,Italic"&amp;8Office of the Provost            </oddFooter>
  </headerFooter>
  <rowBreaks count="8" manualBreakCount="8">
    <brk id="43" min="1" max="11" man="1"/>
    <brk id="86" min="1" max="11" man="1"/>
    <brk id="130" min="1" max="11" man="1"/>
    <brk id="175" min="1" max="11" man="1"/>
    <brk id="219" min="1" max="11" man="1"/>
    <brk id="262" min="1" max="11" man="1"/>
    <brk id="307" min="1" max="11" man="1"/>
    <brk id="351" min="1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Number of Degree Programs Completed by Objective and Program of Study (Fiscal Year)</dc:title>
  <dc:creator>Yows, Kristina</dc:creator>
  <cp:lastModifiedBy>Yows, Kristina</cp:lastModifiedBy>
  <cp:lastPrinted>2026-03-02T03:56:08Z</cp:lastPrinted>
  <dcterms:created xsi:type="dcterms:W3CDTF">2015-12-04T21:49:47Z</dcterms:created>
  <dcterms:modified xsi:type="dcterms:W3CDTF">2026-03-02T14:55:51Z</dcterms:modified>
</cp:coreProperties>
</file>