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CA2F5062-36A3-4F47-A1C6-590BBB31A889}" xr6:coauthVersionLast="47" xr6:coauthVersionMax="47" xr10:uidLastSave="{00000000-0000-0000-0000-000000000000}"/>
  <bookViews>
    <workbookView xWindow="-28920" yWindow="-120" windowWidth="29040" windowHeight="15720" xr2:uid="{00000000-000D-0000-FFFF-FFFF00000000}"/>
  </bookViews>
  <sheets>
    <sheet name="Table" sheetId="3" r:id="rId1"/>
  </sheets>
  <definedNames>
    <definedName name="_xlnm.Print_Area" localSheetId="0">Table!$A$1:$K$41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3" l="1"/>
  <c r="I26" i="3"/>
  <c r="H26" i="3"/>
  <c r="G26" i="3"/>
  <c r="F26" i="3"/>
  <c r="E26" i="3"/>
  <c r="D26" i="3"/>
  <c r="C26" i="3"/>
  <c r="C28" i="3" s="1"/>
  <c r="B26" i="3"/>
  <c r="J25" i="3"/>
  <c r="I25" i="3"/>
  <c r="H25" i="3"/>
  <c r="G25" i="3"/>
  <c r="F25" i="3"/>
  <c r="E25" i="3"/>
  <c r="D25" i="3"/>
  <c r="C25" i="3"/>
  <c r="B25" i="3"/>
  <c r="J23" i="3"/>
  <c r="I23" i="3"/>
  <c r="H23" i="3"/>
  <c r="G23" i="3"/>
  <c r="F23" i="3"/>
  <c r="E23" i="3"/>
  <c r="D23" i="3"/>
  <c r="C23" i="3"/>
  <c r="B23" i="3"/>
  <c r="J22" i="3"/>
  <c r="I22" i="3"/>
  <c r="H22" i="3"/>
  <c r="G22" i="3"/>
  <c r="F22" i="3"/>
  <c r="E22" i="3"/>
  <c r="D22" i="3"/>
  <c r="C22" i="3"/>
  <c r="B22" i="3"/>
  <c r="J19" i="3"/>
  <c r="I19" i="3"/>
  <c r="H19" i="3"/>
  <c r="G19" i="3"/>
  <c r="F19" i="3"/>
  <c r="E19" i="3"/>
  <c r="D19" i="3"/>
  <c r="C19" i="3"/>
  <c r="B19" i="3"/>
  <c r="J18" i="3"/>
  <c r="I18" i="3"/>
  <c r="H18" i="3"/>
  <c r="G18" i="3"/>
  <c r="F18" i="3"/>
  <c r="E18" i="3"/>
  <c r="D18" i="3"/>
  <c r="C18" i="3"/>
  <c r="B18" i="3"/>
  <c r="J17" i="3"/>
  <c r="I17" i="3"/>
  <c r="H17" i="3"/>
  <c r="G17" i="3"/>
  <c r="F17" i="3"/>
  <c r="E17" i="3"/>
  <c r="D17" i="3"/>
  <c r="C17" i="3"/>
  <c r="B17" i="3"/>
  <c r="J14" i="3"/>
  <c r="I14" i="3"/>
  <c r="H14" i="3"/>
  <c r="G14" i="3"/>
  <c r="F14" i="3"/>
  <c r="E14" i="3"/>
  <c r="D14" i="3"/>
  <c r="C14" i="3"/>
  <c r="B14" i="3"/>
  <c r="J13" i="3"/>
  <c r="I13" i="3"/>
  <c r="H13" i="3"/>
  <c r="G13" i="3"/>
  <c r="F13" i="3"/>
  <c r="E13" i="3"/>
  <c r="D13" i="3"/>
  <c r="C13" i="3"/>
  <c r="B13" i="3"/>
  <c r="J12" i="3"/>
  <c r="I12" i="3"/>
  <c r="H12" i="3"/>
  <c r="G12" i="3"/>
  <c r="F12" i="3"/>
  <c r="E12" i="3"/>
  <c r="D12" i="3"/>
  <c r="C12" i="3"/>
  <c r="B12" i="3"/>
  <c r="J9" i="3"/>
  <c r="I9" i="3"/>
  <c r="H9" i="3"/>
  <c r="G9" i="3"/>
  <c r="F9" i="3"/>
  <c r="E9" i="3"/>
  <c r="D9" i="3"/>
  <c r="C9" i="3"/>
  <c r="B9" i="3"/>
  <c r="J8" i="3"/>
  <c r="I8" i="3"/>
  <c r="H8" i="3"/>
  <c r="G8" i="3"/>
  <c r="F8" i="3"/>
  <c r="E8" i="3"/>
  <c r="D8" i="3"/>
  <c r="C8" i="3"/>
  <c r="B8" i="3"/>
  <c r="J7" i="3"/>
  <c r="I7" i="3"/>
  <c r="H7" i="3"/>
  <c r="G7" i="3"/>
  <c r="F7" i="3"/>
  <c r="E7" i="3"/>
  <c r="D7" i="3"/>
  <c r="C7" i="3"/>
  <c r="B7" i="3"/>
  <c r="J4" i="3"/>
  <c r="I4" i="3"/>
  <c r="H4" i="3"/>
  <c r="G4" i="3"/>
  <c r="F4" i="3"/>
  <c r="E4" i="3"/>
  <c r="D4" i="3"/>
  <c r="C4" i="3"/>
  <c r="B4" i="3"/>
  <c r="F24" i="3" l="1"/>
  <c r="D27" i="3"/>
  <c r="F27" i="3"/>
  <c r="E24" i="3"/>
  <c r="H27" i="3"/>
  <c r="I24" i="3"/>
  <c r="I27" i="3"/>
  <c r="G27" i="3"/>
  <c r="B27" i="3"/>
  <c r="J27" i="3"/>
  <c r="E27" i="3"/>
  <c r="E28" i="3"/>
  <c r="D24" i="3"/>
  <c r="C27" i="3"/>
  <c r="B28" i="3"/>
  <c r="J28" i="3"/>
  <c r="C24" i="3"/>
  <c r="D28" i="3"/>
  <c r="G28" i="3"/>
  <c r="H28" i="3"/>
  <c r="I28" i="3"/>
  <c r="G24" i="3"/>
  <c r="H24" i="3"/>
  <c r="B24" i="3"/>
  <c r="J24" i="3"/>
  <c r="F28" i="3"/>
  <c r="K22" i="3" l="1"/>
  <c r="K23" i="3"/>
  <c r="K17" i="3"/>
  <c r="K18" i="3"/>
  <c r="K12" i="3"/>
  <c r="K13" i="3"/>
  <c r="K7" i="3"/>
  <c r="K8" i="3"/>
  <c r="K14" i="3"/>
  <c r="K9" i="3"/>
  <c r="K4" i="3"/>
  <c r="D45" i="3" l="1"/>
  <c r="D48" i="3"/>
  <c r="D49" i="3"/>
  <c r="D50" i="3"/>
  <c r="D51" i="3"/>
  <c r="D52" i="3" l="1"/>
  <c r="K19" i="3" l="1"/>
  <c r="C55" i="3" l="1"/>
  <c r="D55" i="3"/>
  <c r="E55" i="3"/>
  <c r="F55" i="3"/>
  <c r="G55" i="3"/>
  <c r="H55" i="3"/>
  <c r="I55" i="3"/>
  <c r="J55" i="3"/>
  <c r="K55" i="3"/>
  <c r="B55" i="3"/>
  <c r="B48" i="3"/>
  <c r="C48" i="3"/>
  <c r="E48" i="3"/>
  <c r="F48" i="3"/>
  <c r="G48" i="3"/>
  <c r="H48" i="3"/>
  <c r="I48" i="3"/>
  <c r="J48" i="3"/>
  <c r="B49" i="3"/>
  <c r="C49" i="3"/>
  <c r="E49" i="3"/>
  <c r="F49" i="3"/>
  <c r="G49" i="3"/>
  <c r="H49" i="3"/>
  <c r="I49" i="3"/>
  <c r="J49" i="3"/>
  <c r="B50" i="3"/>
  <c r="C50" i="3"/>
  <c r="E50" i="3"/>
  <c r="F50" i="3"/>
  <c r="G50" i="3"/>
  <c r="H50" i="3"/>
  <c r="I50" i="3"/>
  <c r="J50" i="3"/>
  <c r="B51" i="3"/>
  <c r="C51" i="3"/>
  <c r="E51" i="3"/>
  <c r="F51" i="3"/>
  <c r="G51" i="3"/>
  <c r="H51" i="3"/>
  <c r="I51" i="3"/>
  <c r="J51" i="3"/>
  <c r="B56" i="3" l="1"/>
  <c r="H56" i="3"/>
  <c r="C52" i="3"/>
  <c r="G52" i="3"/>
  <c r="F52" i="3"/>
  <c r="E52" i="3"/>
  <c r="E56" i="3"/>
  <c r="G56" i="3"/>
  <c r="J52" i="3"/>
  <c r="I52" i="3"/>
  <c r="I56" i="3"/>
  <c r="H52" i="3"/>
  <c r="F56" i="3"/>
  <c r="J56" i="3"/>
  <c r="D56" i="3"/>
  <c r="B52" i="3"/>
  <c r="C56" i="3"/>
  <c r="K51" i="3"/>
  <c r="K50" i="3"/>
  <c r="K49" i="3"/>
  <c r="K48" i="3"/>
  <c r="K45" i="3"/>
  <c r="J45" i="3"/>
  <c r="K56" i="3" l="1"/>
  <c r="K52" i="3"/>
  <c r="B45" i="3"/>
  <c r="C45" i="3"/>
  <c r="E45" i="3"/>
  <c r="F45" i="3"/>
  <c r="G45" i="3"/>
  <c r="H45" i="3"/>
  <c r="I45" i="3"/>
  <c r="K26" i="3" l="1"/>
  <c r="K25" i="3"/>
  <c r="K27" i="3" l="1"/>
  <c r="K28" i="3"/>
  <c r="K24" i="3"/>
</calcChain>
</file>

<file path=xl/sharedStrings.xml><?xml version="1.0" encoding="utf-8"?>
<sst xmlns="http://schemas.openxmlformats.org/spreadsheetml/2006/main" count="35" uniqueCount="14">
  <si>
    <t>Women</t>
  </si>
  <si>
    <t>Men</t>
  </si>
  <si>
    <t>% Women</t>
  </si>
  <si>
    <t>Total Faculty</t>
  </si>
  <si>
    <t>faculty with tenure</t>
  </si>
  <si>
    <t>Tenured</t>
  </si>
  <si>
    <t>Tenure Track</t>
  </si>
  <si>
    <t>Clinical Track</t>
  </si>
  <si>
    <t>Other Non-Tenure Track</t>
  </si>
  <si>
    <t>Source: November 1 Faculty Status and PeopleSoft HR, as reported in the Tenure Report</t>
  </si>
  <si>
    <t>tenure track women</t>
  </si>
  <si>
    <t>% Men</t>
  </si>
  <si>
    <t>Headcount of Faculty by Faculty Category and Sex</t>
  </si>
  <si>
    <t>Faculty Category  |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</si>
</sst>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0" x14ac:knownFonts="1">
    <font>
      <sz val="11"/>
      <color theme="1"/>
      <name val="Arial"/>
      <family val="2"/>
      <scheme val="minor"/>
    </font>
    <font>
      <sz val="10"/>
      <color theme="1"/>
      <name val="Arial"/>
      <family val="2"/>
      <scheme val="minor"/>
    </font>
    <font>
      <sz val="11"/>
      <color theme="1"/>
      <name val="Arial"/>
      <family val="2"/>
      <scheme val="minor"/>
    </font>
    <font>
      <b/>
      <sz val="8"/>
      <name val="Arial"/>
      <family val="2"/>
    </font>
    <font>
      <sz val="8"/>
      <name val="Arial"/>
      <family val="2"/>
    </font>
    <font>
      <i/>
      <sz val="8"/>
      <name val="Arial"/>
      <family val="2"/>
    </font>
    <font>
      <b/>
      <sz val="11"/>
      <name val="Arial"/>
      <family val="2"/>
    </font>
    <font>
      <sz val="11"/>
      <name val="Arial"/>
      <family val="2"/>
    </font>
    <font>
      <sz val="8"/>
      <color theme="1"/>
      <name val="Arial"/>
      <family val="2"/>
      <scheme val="minor"/>
    </font>
    <font>
      <b/>
      <sz val="8"/>
      <color theme="1"/>
      <name val="Arial"/>
      <family val="2"/>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right/>
      <top/>
      <bottom style="thin">
        <color indexed="64"/>
      </bottom>
      <diagonal/>
    </border>
    <border>
      <left/>
      <right/>
      <top/>
      <bottom style="thin">
        <color theme="0" tint="-0.34998626667073579"/>
      </bottom>
      <diagonal/>
    </border>
    <border>
      <left/>
      <right/>
      <top/>
      <bottom style="dotted">
        <color theme="0" tint="-0.34998626667073579"/>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29">
    <xf numFmtId="0" fontId="0" fillId="0" borderId="0" xfId="0"/>
    <xf numFmtId="0" fontId="1" fillId="0" borderId="0" xfId="0" applyFont="1"/>
    <xf numFmtId="0" fontId="4" fillId="0" borderId="0" xfId="0" applyFont="1"/>
    <xf numFmtId="0" fontId="3" fillId="0" borderId="1" xfId="0" applyFont="1" applyBorder="1"/>
    <xf numFmtId="0" fontId="3" fillId="0" borderId="0" xfId="0" applyFont="1"/>
    <xf numFmtId="3" fontId="4" fillId="0" borderId="0" xfId="0" applyNumberFormat="1" applyFont="1"/>
    <xf numFmtId="0" fontId="5" fillId="0" borderId="0" xfId="0" applyFont="1"/>
    <xf numFmtId="0" fontId="4" fillId="2" borderId="0" xfId="0" applyFont="1" applyFill="1"/>
    <xf numFmtId="3" fontId="4" fillId="2" borderId="0" xfId="0" applyNumberFormat="1" applyFont="1" applyFill="1"/>
    <xf numFmtId="0" fontId="4" fillId="0" borderId="0" xfId="0" quotePrefix="1" applyFont="1"/>
    <xf numFmtId="0" fontId="7" fillId="0" borderId="0" xfId="0" applyFont="1"/>
    <xf numFmtId="0" fontId="6" fillId="0" borderId="0" xfId="0" applyFont="1" applyAlignment="1">
      <alignment horizontal="center" vertical="top" wrapText="1"/>
    </xf>
    <xf numFmtId="164" fontId="4" fillId="0" borderId="0" xfId="0" applyNumberFormat="1" applyFont="1"/>
    <xf numFmtId="1" fontId="1" fillId="0" borderId="0" xfId="0" applyNumberFormat="1" applyFont="1"/>
    <xf numFmtId="164" fontId="5" fillId="0" borderId="2" xfId="0" applyNumberFormat="1" applyFont="1" applyBorder="1"/>
    <xf numFmtId="164" fontId="5" fillId="0" borderId="1" xfId="0" applyNumberFormat="1" applyFont="1" applyBorder="1"/>
    <xf numFmtId="3" fontId="9" fillId="0" borderId="0" xfId="0" applyNumberFormat="1" applyFont="1"/>
    <xf numFmtId="164" fontId="5" fillId="0" borderId="0" xfId="1" applyNumberFormat="1" applyFont="1"/>
    <xf numFmtId="164" fontId="5" fillId="0" borderId="0" xfId="1" applyNumberFormat="1" applyFont="1" applyBorder="1"/>
    <xf numFmtId="165" fontId="8" fillId="0" borderId="0" xfId="2" applyNumberFormat="1" applyFont="1"/>
    <xf numFmtId="165" fontId="4" fillId="0" borderId="0" xfId="2" applyNumberFormat="1" applyFont="1"/>
    <xf numFmtId="165" fontId="8" fillId="0" borderId="3" xfId="2" applyNumberFormat="1" applyFont="1" applyBorder="1"/>
    <xf numFmtId="165" fontId="4" fillId="0" borderId="3" xfId="2" applyNumberFormat="1" applyFont="1" applyBorder="1"/>
    <xf numFmtId="0" fontId="4" fillId="0" borderId="0" xfId="0" applyFont="1" applyAlignment="1">
      <alignment horizontal="left" indent="2"/>
    </xf>
    <xf numFmtId="0" fontId="4" fillId="0" borderId="3" xfId="0" applyFont="1" applyBorder="1" applyAlignment="1">
      <alignment horizontal="left" indent="2"/>
    </xf>
    <xf numFmtId="0" fontId="5" fillId="0" borderId="0" xfId="0" applyFont="1" applyAlignment="1">
      <alignment horizontal="left" indent="2"/>
    </xf>
    <xf numFmtId="0" fontId="5" fillId="0" borderId="2" xfId="0" applyFont="1" applyBorder="1" applyAlignment="1">
      <alignment horizontal="left" indent="2"/>
    </xf>
    <xf numFmtId="0" fontId="5" fillId="0" borderId="1" xfId="0" applyFont="1" applyBorder="1" applyAlignment="1">
      <alignment horizontal="left" indent="2"/>
    </xf>
    <xf numFmtId="0" fontId="6" fillId="0" borderId="0" xfId="0" applyFont="1" applyAlignment="1">
      <alignment horizontal="center" vertical="top"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sz="900"/>
              <a:t>Women as Percent of Faculty by Faculty Category</a:t>
            </a:r>
          </a:p>
        </c:rich>
      </c:tx>
      <c:overlay val="1"/>
      <c:spPr>
        <a:noFill/>
        <a:ln w="25400">
          <a:noFill/>
        </a:ln>
      </c:spPr>
    </c:title>
    <c:autoTitleDeleted val="0"/>
    <c:plotArea>
      <c:layout>
        <c:manualLayout>
          <c:layoutTarget val="inner"/>
          <c:xMode val="edge"/>
          <c:yMode val="edge"/>
          <c:x val="8.1632837059254296E-2"/>
          <c:y val="0.15861194688211561"/>
          <c:w val="0.90670758305100307"/>
          <c:h val="0.68325146349219035"/>
        </c:manualLayout>
      </c:layout>
      <c:lineChart>
        <c:grouping val="standard"/>
        <c:varyColors val="0"/>
        <c:ser>
          <c:idx val="0"/>
          <c:order val="0"/>
          <c:tx>
            <c:strRef>
              <c:f>Table!$A$4</c:f>
              <c:strCache>
                <c:ptCount val="1"/>
                <c:pt idx="0">
                  <c:v>Tenured</c:v>
                </c:pt>
              </c:strCache>
            </c:strRef>
          </c:tx>
          <c:marker>
            <c:symbol val="triangle"/>
            <c:size val="6"/>
          </c:marker>
          <c:cat>
            <c:numRef>
              <c:f>Table!$B$3:$K$3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Table!$B$8:$K$8</c:f>
              <c:numCache>
                <c:formatCode>0.0%</c:formatCode>
                <c:ptCount val="10"/>
                <c:pt idx="0">
                  <c:v>0.29686174724342662</c:v>
                </c:pt>
                <c:pt idx="1">
                  <c:v>0.30313293818797626</c:v>
                </c:pt>
                <c:pt idx="2">
                  <c:v>0.30802047781569963</c:v>
                </c:pt>
                <c:pt idx="3">
                  <c:v>0.31141868512110726</c:v>
                </c:pt>
                <c:pt idx="4">
                  <c:v>0.31634446397188049</c:v>
                </c:pt>
                <c:pt idx="5">
                  <c:v>0.31789848619768479</c:v>
                </c:pt>
                <c:pt idx="6">
                  <c:v>0.32461677186654642</c:v>
                </c:pt>
                <c:pt idx="7">
                  <c:v>0.32402234636871508</c:v>
                </c:pt>
                <c:pt idx="8">
                  <c:v>0.33178005591798693</c:v>
                </c:pt>
                <c:pt idx="9">
                  <c:v>0.33109404990403069</c:v>
                </c:pt>
              </c:numCache>
            </c:numRef>
          </c:val>
          <c:smooth val="0"/>
          <c:extLst>
            <c:ext xmlns:c16="http://schemas.microsoft.com/office/drawing/2014/chart" uri="{C3380CC4-5D6E-409C-BE32-E72D297353CC}">
              <c16:uniqueId val="{00000000-55FE-402C-9AD1-C78C7FFC80AA}"/>
            </c:ext>
          </c:extLst>
        </c:ser>
        <c:ser>
          <c:idx val="1"/>
          <c:order val="1"/>
          <c:tx>
            <c:strRef>
              <c:f>Table!$A$9</c:f>
              <c:strCache>
                <c:ptCount val="1"/>
                <c:pt idx="0">
                  <c:v>Tenure Track</c:v>
                </c:pt>
              </c:strCache>
            </c:strRef>
          </c:tx>
          <c:marker>
            <c:symbol val="square"/>
            <c:size val="6"/>
          </c:marker>
          <c:cat>
            <c:numRef>
              <c:f>Table!$B$3:$K$3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Table!$B$13:$K$13</c:f>
              <c:numCache>
                <c:formatCode>0.0%</c:formatCode>
                <c:ptCount val="10"/>
                <c:pt idx="0">
                  <c:v>0.40974212034383956</c:v>
                </c:pt>
                <c:pt idx="1">
                  <c:v>0.42089552238805972</c:v>
                </c:pt>
                <c:pt idx="2">
                  <c:v>0.43209876543209874</c:v>
                </c:pt>
                <c:pt idx="3">
                  <c:v>0.44680851063829785</c:v>
                </c:pt>
                <c:pt idx="4">
                  <c:v>0.4523076923076923</c:v>
                </c:pt>
                <c:pt idx="5">
                  <c:v>0.4660493827160494</c:v>
                </c:pt>
                <c:pt idx="6">
                  <c:v>0.49085365853658536</c:v>
                </c:pt>
                <c:pt idx="7">
                  <c:v>0.48048048048048048</c:v>
                </c:pt>
                <c:pt idx="8">
                  <c:v>0.4757834757834758</c:v>
                </c:pt>
                <c:pt idx="9">
                  <c:v>0.51466666666666672</c:v>
                </c:pt>
              </c:numCache>
            </c:numRef>
          </c:val>
          <c:smooth val="0"/>
          <c:extLst>
            <c:ext xmlns:c16="http://schemas.microsoft.com/office/drawing/2014/chart" uri="{C3380CC4-5D6E-409C-BE32-E72D297353CC}">
              <c16:uniqueId val="{00000001-55FE-402C-9AD1-C78C7FFC80AA}"/>
            </c:ext>
          </c:extLst>
        </c:ser>
        <c:ser>
          <c:idx val="2"/>
          <c:order val="2"/>
          <c:tx>
            <c:strRef>
              <c:f>Table!$A$14</c:f>
              <c:strCache>
                <c:ptCount val="1"/>
                <c:pt idx="0">
                  <c:v>Clinical Track</c:v>
                </c:pt>
              </c:strCache>
            </c:strRef>
          </c:tx>
          <c:marker>
            <c:symbol val="circle"/>
            <c:size val="6"/>
          </c:marker>
          <c:cat>
            <c:numRef>
              <c:f>Table!$B$3:$K$3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Table!$B$18:$K$18</c:f>
              <c:numCache>
                <c:formatCode>0.0%</c:formatCode>
                <c:ptCount val="10"/>
                <c:pt idx="0">
                  <c:v>0.49180327868852458</c:v>
                </c:pt>
                <c:pt idx="1">
                  <c:v>0.48760330578512395</c:v>
                </c:pt>
                <c:pt idx="2">
                  <c:v>0.50168350168350173</c:v>
                </c:pt>
                <c:pt idx="3">
                  <c:v>0.50907150480256136</c:v>
                </c:pt>
                <c:pt idx="4">
                  <c:v>0.50470219435736674</c:v>
                </c:pt>
                <c:pt idx="5">
                  <c:v>0.52419354838709675</c:v>
                </c:pt>
                <c:pt idx="6">
                  <c:v>0.53557312252964429</c:v>
                </c:pt>
                <c:pt idx="7">
                  <c:v>0.52656104380242308</c:v>
                </c:pt>
                <c:pt idx="8">
                  <c:v>0.53477443609022557</c:v>
                </c:pt>
                <c:pt idx="9">
                  <c:v>0.51968503937007871</c:v>
                </c:pt>
              </c:numCache>
            </c:numRef>
          </c:val>
          <c:smooth val="0"/>
          <c:extLst>
            <c:ext xmlns:c16="http://schemas.microsoft.com/office/drawing/2014/chart" uri="{C3380CC4-5D6E-409C-BE32-E72D297353CC}">
              <c16:uniqueId val="{00000002-55FE-402C-9AD1-C78C7FFC80AA}"/>
            </c:ext>
          </c:extLst>
        </c:ser>
        <c:dLbls>
          <c:showLegendKey val="0"/>
          <c:showVal val="0"/>
          <c:showCatName val="0"/>
          <c:showSerName val="0"/>
          <c:showPercent val="0"/>
          <c:showBubbleSize val="0"/>
        </c:dLbls>
        <c:marker val="1"/>
        <c:smooth val="0"/>
        <c:axId val="677424792"/>
        <c:axId val="677420872"/>
      </c:lineChart>
      <c:catAx>
        <c:axId val="677424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77420872"/>
        <c:crosses val="autoZero"/>
        <c:auto val="1"/>
        <c:lblAlgn val="ctr"/>
        <c:lblOffset val="100"/>
        <c:tickLblSkip val="1"/>
        <c:tickMarkSkip val="1"/>
        <c:noMultiLvlLbl val="0"/>
      </c:catAx>
      <c:valAx>
        <c:axId val="677420872"/>
        <c:scaling>
          <c:orientation val="minMax"/>
          <c:max val="0.60000000000000009"/>
          <c:min val="0"/>
        </c:scaling>
        <c:delete val="0"/>
        <c:axPos val="l"/>
        <c:majorGridlines>
          <c:spPr>
            <a:ln w="3175">
              <a:solidFill>
                <a:srgbClr val="7D7D7D"/>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77424792"/>
        <c:crosses val="autoZero"/>
        <c:crossBetween val="between"/>
        <c:majorUnit val="0.1"/>
        <c:minorUnit val="2E-3"/>
      </c:valAx>
      <c:spPr>
        <a:solidFill>
          <a:srgbClr val="FFFFFF"/>
        </a:solidFill>
        <a:ln w="25400">
          <a:noFill/>
        </a:ln>
      </c:spPr>
    </c:plotArea>
    <c:legend>
      <c:legendPos val="r"/>
      <c:layout>
        <c:manualLayout>
          <c:xMode val="edge"/>
          <c:yMode val="edge"/>
          <c:x val="9.5538811958849973E-2"/>
          <c:y val="0.74678805774278212"/>
          <c:w val="0.87595209452628409"/>
          <c:h val="8.5406206577119059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sz="900"/>
              <a:t>Headcount of Faculty</a:t>
            </a:r>
          </a:p>
        </c:rich>
      </c:tx>
      <c:overlay val="1"/>
      <c:spPr>
        <a:noFill/>
        <a:ln w="25400">
          <a:noFill/>
        </a:ln>
      </c:spPr>
    </c:title>
    <c:autoTitleDeleted val="0"/>
    <c:plotArea>
      <c:layout>
        <c:manualLayout>
          <c:layoutTarget val="inner"/>
          <c:xMode val="edge"/>
          <c:yMode val="edge"/>
          <c:x val="0.11519358182101287"/>
          <c:y val="0.14751836338812233"/>
          <c:w val="0.82040307053014039"/>
          <c:h val="0.69456562761907592"/>
        </c:manualLayout>
      </c:layout>
      <c:lineChart>
        <c:grouping val="standard"/>
        <c:varyColors val="0"/>
        <c:ser>
          <c:idx val="1"/>
          <c:order val="0"/>
          <c:tx>
            <c:strRef>
              <c:f>Table!$A$24</c:f>
              <c:strCache>
                <c:ptCount val="1"/>
                <c:pt idx="0">
                  <c:v>Total Faculty</c:v>
                </c:pt>
              </c:strCache>
            </c:strRef>
          </c:tx>
          <c:marker>
            <c:symbol val="square"/>
            <c:size val="6"/>
          </c:marker>
          <c:cat>
            <c:numRef>
              <c:f>Table!$B$3:$K$3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Table!$B$24:$K$24</c:f>
              <c:numCache>
                <c:formatCode>#,##0</c:formatCode>
                <c:ptCount val="10"/>
                <c:pt idx="0">
                  <c:v>5472</c:v>
                </c:pt>
                <c:pt idx="1">
                  <c:v>5689</c:v>
                </c:pt>
                <c:pt idx="2">
                  <c:v>5837</c:v>
                </c:pt>
                <c:pt idx="3">
                  <c:v>5975</c:v>
                </c:pt>
                <c:pt idx="4">
                  <c:v>5904</c:v>
                </c:pt>
                <c:pt idx="5">
                  <c:v>5988</c:v>
                </c:pt>
                <c:pt idx="6">
                  <c:v>5972</c:v>
                </c:pt>
                <c:pt idx="7">
                  <c:v>6015</c:v>
                </c:pt>
                <c:pt idx="8">
                  <c:v>6178</c:v>
                </c:pt>
                <c:pt idx="9">
                  <c:v>6370</c:v>
                </c:pt>
              </c:numCache>
            </c:numRef>
          </c:val>
          <c:smooth val="0"/>
          <c:extLst>
            <c:ext xmlns:c16="http://schemas.microsoft.com/office/drawing/2014/chart" uri="{C3380CC4-5D6E-409C-BE32-E72D297353CC}">
              <c16:uniqueId val="{00000000-925A-46CA-9906-EF8B60854CDA}"/>
            </c:ext>
          </c:extLst>
        </c:ser>
        <c:ser>
          <c:idx val="0"/>
          <c:order val="1"/>
          <c:tx>
            <c:v>Faculty with tenure</c:v>
          </c:tx>
          <c:marker>
            <c:symbol val="triangle"/>
            <c:size val="6"/>
          </c:marker>
          <c:cat>
            <c:numRef>
              <c:f>Table!$B$3:$K$3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Table!$B$4:$K$4</c:f>
              <c:numCache>
                <c:formatCode>#,##0</c:formatCode>
                <c:ptCount val="10"/>
                <c:pt idx="0">
                  <c:v>1179</c:v>
                </c:pt>
                <c:pt idx="1">
                  <c:v>1181</c:v>
                </c:pt>
                <c:pt idx="2">
                  <c:v>1172</c:v>
                </c:pt>
                <c:pt idx="3">
                  <c:v>1156</c:v>
                </c:pt>
                <c:pt idx="4">
                  <c:v>1138</c:v>
                </c:pt>
                <c:pt idx="5">
                  <c:v>1123</c:v>
                </c:pt>
                <c:pt idx="6">
                  <c:v>1109</c:v>
                </c:pt>
                <c:pt idx="7">
                  <c:v>1074</c:v>
                </c:pt>
                <c:pt idx="8">
                  <c:v>1073</c:v>
                </c:pt>
                <c:pt idx="9">
                  <c:v>1042</c:v>
                </c:pt>
              </c:numCache>
            </c:numRef>
          </c:val>
          <c:smooth val="0"/>
          <c:extLst>
            <c:ext xmlns:c16="http://schemas.microsoft.com/office/drawing/2014/chart" uri="{C3380CC4-5D6E-409C-BE32-E72D297353CC}">
              <c16:uniqueId val="{00000001-925A-46CA-9906-EF8B60854CDA}"/>
            </c:ext>
          </c:extLst>
        </c:ser>
        <c:dLbls>
          <c:showLegendKey val="0"/>
          <c:showVal val="0"/>
          <c:showCatName val="0"/>
          <c:showSerName val="0"/>
          <c:showPercent val="0"/>
          <c:showBubbleSize val="0"/>
        </c:dLbls>
        <c:marker val="1"/>
        <c:smooth val="0"/>
        <c:axId val="677424400"/>
        <c:axId val="677418520"/>
      </c:lineChart>
      <c:catAx>
        <c:axId val="677424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77418520"/>
        <c:crosses val="autoZero"/>
        <c:auto val="0"/>
        <c:lblAlgn val="ctr"/>
        <c:lblOffset val="100"/>
        <c:tickLblSkip val="1"/>
        <c:tickMarkSkip val="1"/>
        <c:noMultiLvlLbl val="0"/>
      </c:catAx>
      <c:valAx>
        <c:axId val="677418520"/>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ysDash"/>
          </a:ln>
        </c:spPr>
        <c:txPr>
          <a:bodyPr rot="0" vert="horz"/>
          <a:lstStyle/>
          <a:p>
            <a:pPr>
              <a:defRPr sz="800" b="0" i="0" u="none" strike="noStrike" baseline="0">
                <a:solidFill>
                  <a:srgbClr val="000000"/>
                </a:solidFill>
                <a:latin typeface="Arial"/>
                <a:ea typeface="Arial"/>
                <a:cs typeface="Arial"/>
              </a:defRPr>
            </a:pPr>
            <a:endParaRPr lang="en-US"/>
          </a:p>
        </c:txPr>
        <c:crossAx val="677424400"/>
        <c:crosses val="autoZero"/>
        <c:crossBetween val="between"/>
      </c:valAx>
      <c:spPr>
        <a:noFill/>
        <a:ln w="25400">
          <a:noFill/>
        </a:ln>
      </c:spPr>
    </c:plotArea>
    <c:legend>
      <c:legendPos val="r"/>
      <c:layout>
        <c:manualLayout>
          <c:xMode val="edge"/>
          <c:yMode val="edge"/>
          <c:x val="0.15330868431348621"/>
          <c:y val="0.54660075316672374"/>
          <c:w val="0.73982331072969187"/>
          <c:h val="8.7856835636326749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389547</xdr:colOff>
      <xdr:row>29</xdr:row>
      <xdr:rowOff>44450</xdr:rowOff>
    </xdr:from>
    <xdr:to>
      <xdr:col>10</xdr:col>
      <xdr:colOff>560997</xdr:colOff>
      <xdr:row>40</xdr:row>
      <xdr:rowOff>95250</xdr:rowOff>
    </xdr:to>
    <xdr:graphicFrame macro="">
      <xdr:nvGraphicFramePr>
        <xdr:cNvPr id="2" name="Chart 1" descr="Line chart showing that over the past ten years the percent of faculty who are women has risen from 30% to 33% for tenured faculty and from 41% to 52% for tenure track faculty, while for clinical track faculty the percentage has fluctuated between 49% and 5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44450</xdr:rowOff>
    </xdr:from>
    <xdr:to>
      <xdr:col>4</xdr:col>
      <xdr:colOff>254000</xdr:colOff>
      <xdr:row>40</xdr:row>
      <xdr:rowOff>92075</xdr:rowOff>
    </xdr:to>
    <xdr:graphicFrame macro="">
      <xdr:nvGraphicFramePr>
        <xdr:cNvPr id="3" name="Chart 5" descr="Line chart illustrating that faculty headcount has increased from 5,472 in fall 2016 to 6,370 in fall 2025, while the number of faculty with tenure has decreased from 1,179 to 1,04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8D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workbookViewId="0">
      <selection activeCell="P9" sqref="P9"/>
    </sheetView>
  </sheetViews>
  <sheetFormatPr defaultColWidth="9" defaultRowHeight="12.5" x14ac:dyDescent="0.25"/>
  <cols>
    <col min="1" max="1" width="21.75" style="1" customWidth="1"/>
    <col min="2" max="11" width="7.58203125" style="1" customWidth="1"/>
    <col min="12" max="16384" width="9" style="1"/>
  </cols>
  <sheetData>
    <row r="1" spans="1:12" customFormat="1" ht="14" x14ac:dyDescent="0.3">
      <c r="A1" s="28" t="s">
        <v>12</v>
      </c>
      <c r="B1" s="28"/>
      <c r="C1" s="28"/>
      <c r="D1" s="28"/>
      <c r="E1" s="28"/>
      <c r="F1" s="28"/>
      <c r="G1" s="28"/>
      <c r="H1" s="28"/>
      <c r="I1" s="28"/>
      <c r="J1" s="28"/>
      <c r="K1" s="28"/>
      <c r="L1" s="10"/>
    </row>
    <row r="2" spans="1:12" customFormat="1" ht="6" customHeight="1" x14ac:dyDescent="0.3">
      <c r="A2" s="11"/>
      <c r="B2" s="11"/>
      <c r="C2" s="11"/>
      <c r="D2" s="11"/>
      <c r="E2" s="11"/>
      <c r="F2" s="11"/>
      <c r="G2" s="11"/>
      <c r="H2" s="11"/>
      <c r="I2" s="11"/>
      <c r="J2" s="11"/>
      <c r="K2" s="11"/>
      <c r="L2" s="10"/>
    </row>
    <row r="3" spans="1:12" x14ac:dyDescent="0.25">
      <c r="A3" s="3" t="s">
        <v>13</v>
      </c>
      <c r="B3" s="3">
        <v>2016</v>
      </c>
      <c r="C3" s="3">
        <v>2017</v>
      </c>
      <c r="D3" s="3">
        <v>2018</v>
      </c>
      <c r="E3" s="3">
        <v>2019</v>
      </c>
      <c r="F3" s="3">
        <v>2020</v>
      </c>
      <c r="G3" s="3">
        <v>2021</v>
      </c>
      <c r="H3" s="3">
        <v>2022</v>
      </c>
      <c r="I3" s="3">
        <v>2023</v>
      </c>
      <c r="J3" s="3">
        <v>2024</v>
      </c>
      <c r="K3" s="3">
        <v>2025</v>
      </c>
      <c r="L3" s="2"/>
    </row>
    <row r="4" spans="1:12" x14ac:dyDescent="0.25">
      <c r="A4" s="4" t="s">
        <v>5</v>
      </c>
      <c r="B4" s="16">
        <f t="shared" ref="B4:I4" si="0">SUM(B5:B6)</f>
        <v>1179</v>
      </c>
      <c r="C4" s="16">
        <f t="shared" si="0"/>
        <v>1181</v>
      </c>
      <c r="D4" s="16">
        <f t="shared" si="0"/>
        <v>1172</v>
      </c>
      <c r="E4" s="16">
        <f t="shared" si="0"/>
        <v>1156</v>
      </c>
      <c r="F4" s="16">
        <f t="shared" si="0"/>
        <v>1138</v>
      </c>
      <c r="G4" s="16">
        <f t="shared" si="0"/>
        <v>1123</v>
      </c>
      <c r="H4" s="16">
        <f t="shared" si="0"/>
        <v>1109</v>
      </c>
      <c r="I4" s="16">
        <f t="shared" si="0"/>
        <v>1074</v>
      </c>
      <c r="J4" s="16">
        <f t="shared" ref="J4:K4" si="1">SUM(J5:J6)</f>
        <v>1073</v>
      </c>
      <c r="K4" s="16">
        <f t="shared" si="1"/>
        <v>1042</v>
      </c>
      <c r="L4" s="2"/>
    </row>
    <row r="5" spans="1:12" x14ac:dyDescent="0.25">
      <c r="A5" s="23" t="s">
        <v>1</v>
      </c>
      <c r="B5" s="20">
        <v>829</v>
      </c>
      <c r="C5" s="20">
        <v>823</v>
      </c>
      <c r="D5" s="20">
        <v>811</v>
      </c>
      <c r="E5" s="20">
        <v>796</v>
      </c>
      <c r="F5" s="20">
        <v>778</v>
      </c>
      <c r="G5" s="20">
        <v>766</v>
      </c>
      <c r="H5" s="20">
        <v>749</v>
      </c>
      <c r="I5" s="20">
        <v>726</v>
      </c>
      <c r="J5" s="20">
        <v>717</v>
      </c>
      <c r="K5" s="20">
        <v>697</v>
      </c>
      <c r="L5" s="2"/>
    </row>
    <row r="6" spans="1:12" x14ac:dyDescent="0.25">
      <c r="A6" s="24" t="s">
        <v>0</v>
      </c>
      <c r="B6" s="22">
        <v>350</v>
      </c>
      <c r="C6" s="22">
        <v>358</v>
      </c>
      <c r="D6" s="22">
        <v>361</v>
      </c>
      <c r="E6" s="22">
        <v>360</v>
      </c>
      <c r="F6" s="22">
        <v>360</v>
      </c>
      <c r="G6" s="21">
        <v>357</v>
      </c>
      <c r="H6" s="21">
        <v>360</v>
      </c>
      <c r="I6" s="21">
        <v>348</v>
      </c>
      <c r="J6" s="21">
        <v>356</v>
      </c>
      <c r="K6" s="21">
        <v>345</v>
      </c>
      <c r="L6" s="2"/>
    </row>
    <row r="7" spans="1:12" x14ac:dyDescent="0.25">
      <c r="A7" s="25" t="s">
        <v>11</v>
      </c>
      <c r="B7" s="17">
        <f t="shared" ref="B7:J7" si="2">IFERROR(B5/(B5+B6),0)</f>
        <v>0.70313825275657338</v>
      </c>
      <c r="C7" s="17">
        <f t="shared" si="2"/>
        <v>0.69686706181202374</v>
      </c>
      <c r="D7" s="17">
        <f t="shared" si="2"/>
        <v>0.69197952218430037</v>
      </c>
      <c r="E7" s="17">
        <f t="shared" si="2"/>
        <v>0.68858131487889274</v>
      </c>
      <c r="F7" s="17">
        <f t="shared" si="2"/>
        <v>0.68365553602811946</v>
      </c>
      <c r="G7" s="17">
        <f t="shared" si="2"/>
        <v>0.68210151380231521</v>
      </c>
      <c r="H7" s="17">
        <f t="shared" si="2"/>
        <v>0.67538322813345353</v>
      </c>
      <c r="I7" s="17">
        <f t="shared" si="2"/>
        <v>0.67597765363128492</v>
      </c>
      <c r="J7" s="17">
        <f t="shared" si="2"/>
        <v>0.66821994408201302</v>
      </c>
      <c r="K7" s="17">
        <f t="shared" ref="K7" si="3">IFERROR(K5/(K5+K6),0)</f>
        <v>0.66890595009596931</v>
      </c>
      <c r="L7" s="2"/>
    </row>
    <row r="8" spans="1:12" x14ac:dyDescent="0.25">
      <c r="A8" s="26" t="s">
        <v>2</v>
      </c>
      <c r="B8" s="14">
        <f t="shared" ref="B8:J8" si="4">IFERROR(B6/(B5+B6),0)</f>
        <v>0.29686174724342662</v>
      </c>
      <c r="C8" s="14">
        <f t="shared" si="4"/>
        <v>0.30313293818797626</v>
      </c>
      <c r="D8" s="14">
        <f t="shared" si="4"/>
        <v>0.30802047781569963</v>
      </c>
      <c r="E8" s="14">
        <f t="shared" si="4"/>
        <v>0.31141868512110726</v>
      </c>
      <c r="F8" s="14">
        <f t="shared" si="4"/>
        <v>0.31634446397188049</v>
      </c>
      <c r="G8" s="14">
        <f t="shared" si="4"/>
        <v>0.31789848619768479</v>
      </c>
      <c r="H8" s="14">
        <f t="shared" si="4"/>
        <v>0.32461677186654642</v>
      </c>
      <c r="I8" s="14">
        <f t="shared" si="4"/>
        <v>0.32402234636871508</v>
      </c>
      <c r="J8" s="14">
        <f t="shared" si="4"/>
        <v>0.33178005591798693</v>
      </c>
      <c r="K8" s="14">
        <f t="shared" ref="K8" si="5">IFERROR(K6/(K5+K6),0)</f>
        <v>0.33109404990403069</v>
      </c>
      <c r="L8" s="2"/>
    </row>
    <row r="9" spans="1:12" x14ac:dyDescent="0.25">
      <c r="A9" s="4" t="s">
        <v>6</v>
      </c>
      <c r="B9" s="16">
        <f t="shared" ref="B9:E9" si="6">SUM(B10:B11)</f>
        <v>349</v>
      </c>
      <c r="C9" s="16">
        <f t="shared" si="6"/>
        <v>335</v>
      </c>
      <c r="D9" s="16">
        <f t="shared" si="6"/>
        <v>324</v>
      </c>
      <c r="E9" s="16">
        <f t="shared" si="6"/>
        <v>329</v>
      </c>
      <c r="F9" s="16">
        <f t="shared" ref="F9:I9" si="7">SUM(F10:F11)</f>
        <v>325</v>
      </c>
      <c r="G9" s="16">
        <f t="shared" si="7"/>
        <v>324</v>
      </c>
      <c r="H9" s="16">
        <f t="shared" si="7"/>
        <v>328</v>
      </c>
      <c r="I9" s="16">
        <f t="shared" si="7"/>
        <v>333</v>
      </c>
      <c r="J9" s="16">
        <f t="shared" ref="J9:K9" si="8">SUM(J10:J11)</f>
        <v>351</v>
      </c>
      <c r="K9" s="16">
        <f t="shared" si="8"/>
        <v>375</v>
      </c>
      <c r="L9" s="2"/>
    </row>
    <row r="10" spans="1:12" x14ac:dyDescent="0.25">
      <c r="A10" s="23" t="s">
        <v>1</v>
      </c>
      <c r="B10" s="20">
        <v>206</v>
      </c>
      <c r="C10" s="20">
        <v>194</v>
      </c>
      <c r="D10" s="20">
        <v>184</v>
      </c>
      <c r="E10" s="20">
        <v>182</v>
      </c>
      <c r="F10" s="20">
        <v>178</v>
      </c>
      <c r="G10" s="20">
        <v>173</v>
      </c>
      <c r="H10" s="20">
        <v>167</v>
      </c>
      <c r="I10" s="20">
        <v>173</v>
      </c>
      <c r="J10" s="20">
        <v>184</v>
      </c>
      <c r="K10" s="20">
        <v>182</v>
      </c>
      <c r="L10" s="2"/>
    </row>
    <row r="11" spans="1:12" x14ac:dyDescent="0.25">
      <c r="A11" s="24" t="s">
        <v>0</v>
      </c>
      <c r="B11" s="22">
        <v>143</v>
      </c>
      <c r="C11" s="22">
        <v>141</v>
      </c>
      <c r="D11" s="22">
        <v>140</v>
      </c>
      <c r="E11" s="22">
        <v>147</v>
      </c>
      <c r="F11" s="22">
        <v>147</v>
      </c>
      <c r="G11" s="21">
        <v>151</v>
      </c>
      <c r="H11" s="21">
        <v>161</v>
      </c>
      <c r="I11" s="21">
        <v>160</v>
      </c>
      <c r="J11" s="21">
        <v>167</v>
      </c>
      <c r="K11" s="21">
        <v>193</v>
      </c>
      <c r="L11" s="2"/>
    </row>
    <row r="12" spans="1:12" x14ac:dyDescent="0.25">
      <c r="A12" s="25" t="s">
        <v>11</v>
      </c>
      <c r="B12" s="17">
        <f t="shared" ref="B12:J12" si="9">IFERROR(B10/(B10+B11),0)</f>
        <v>0.5902578796561605</v>
      </c>
      <c r="C12" s="17">
        <f t="shared" si="9"/>
        <v>0.57910447761194028</v>
      </c>
      <c r="D12" s="17">
        <f t="shared" si="9"/>
        <v>0.5679012345679012</v>
      </c>
      <c r="E12" s="17">
        <f t="shared" si="9"/>
        <v>0.55319148936170215</v>
      </c>
      <c r="F12" s="17">
        <f t="shared" si="9"/>
        <v>0.5476923076923077</v>
      </c>
      <c r="G12" s="17">
        <f t="shared" si="9"/>
        <v>0.53395061728395066</v>
      </c>
      <c r="H12" s="17">
        <f t="shared" si="9"/>
        <v>0.50914634146341464</v>
      </c>
      <c r="I12" s="17">
        <f t="shared" si="9"/>
        <v>0.51951951951951947</v>
      </c>
      <c r="J12" s="17">
        <f t="shared" si="9"/>
        <v>0.5242165242165242</v>
      </c>
      <c r="K12" s="17">
        <f t="shared" ref="K12" si="10">IFERROR(K10/(K10+K11),0)</f>
        <v>0.48533333333333334</v>
      </c>
      <c r="L12" s="2"/>
    </row>
    <row r="13" spans="1:12" x14ac:dyDescent="0.25">
      <c r="A13" s="26" t="s">
        <v>2</v>
      </c>
      <c r="B13" s="14">
        <f t="shared" ref="B13:J13" si="11">IFERROR(B11/(B10+B11),0)</f>
        <v>0.40974212034383956</v>
      </c>
      <c r="C13" s="14">
        <f t="shared" si="11"/>
        <v>0.42089552238805972</v>
      </c>
      <c r="D13" s="14">
        <f t="shared" si="11"/>
        <v>0.43209876543209874</v>
      </c>
      <c r="E13" s="14">
        <f t="shared" si="11"/>
        <v>0.44680851063829785</v>
      </c>
      <c r="F13" s="14">
        <f t="shared" si="11"/>
        <v>0.4523076923076923</v>
      </c>
      <c r="G13" s="14">
        <f t="shared" si="11"/>
        <v>0.4660493827160494</v>
      </c>
      <c r="H13" s="14">
        <f t="shared" si="11"/>
        <v>0.49085365853658536</v>
      </c>
      <c r="I13" s="14">
        <f t="shared" si="11"/>
        <v>0.48048048048048048</v>
      </c>
      <c r="J13" s="14">
        <f t="shared" si="11"/>
        <v>0.4757834757834758</v>
      </c>
      <c r="K13" s="14">
        <f t="shared" ref="K13" si="12">IFERROR(K11/(K10+K11),0)</f>
        <v>0.51466666666666672</v>
      </c>
      <c r="L13" s="2"/>
    </row>
    <row r="14" spans="1:12" x14ac:dyDescent="0.25">
      <c r="A14" s="4" t="s">
        <v>7</v>
      </c>
      <c r="B14" s="16">
        <f t="shared" ref="B14:E14" si="13">SUM(B15:B16)</f>
        <v>793</v>
      </c>
      <c r="C14" s="16">
        <f t="shared" si="13"/>
        <v>847</v>
      </c>
      <c r="D14" s="16">
        <f t="shared" si="13"/>
        <v>891</v>
      </c>
      <c r="E14" s="16">
        <f t="shared" si="13"/>
        <v>937</v>
      </c>
      <c r="F14" s="16">
        <f t="shared" ref="F14:I14" si="14">SUM(F15:F16)</f>
        <v>957</v>
      </c>
      <c r="G14" s="16">
        <f t="shared" si="14"/>
        <v>992</v>
      </c>
      <c r="H14" s="16">
        <f t="shared" si="14"/>
        <v>1012</v>
      </c>
      <c r="I14" s="16">
        <f t="shared" si="14"/>
        <v>1073</v>
      </c>
      <c r="J14" s="16">
        <f t="shared" ref="J14:K14" si="15">SUM(J15:J16)</f>
        <v>1064</v>
      </c>
      <c r="K14" s="16">
        <f t="shared" si="15"/>
        <v>1143</v>
      </c>
      <c r="L14" s="2"/>
    </row>
    <row r="15" spans="1:12" x14ac:dyDescent="0.25">
      <c r="A15" s="23" t="s">
        <v>1</v>
      </c>
      <c r="B15" s="20">
        <v>403</v>
      </c>
      <c r="C15" s="20">
        <v>434</v>
      </c>
      <c r="D15" s="20">
        <v>444</v>
      </c>
      <c r="E15" s="20">
        <v>460</v>
      </c>
      <c r="F15" s="20">
        <v>474</v>
      </c>
      <c r="G15" s="20">
        <v>472</v>
      </c>
      <c r="H15" s="20">
        <v>470</v>
      </c>
      <c r="I15" s="20">
        <v>508</v>
      </c>
      <c r="J15" s="20">
        <v>495</v>
      </c>
      <c r="K15" s="20">
        <v>549</v>
      </c>
      <c r="L15" s="2"/>
    </row>
    <row r="16" spans="1:12" x14ac:dyDescent="0.25">
      <c r="A16" s="24" t="s">
        <v>0</v>
      </c>
      <c r="B16" s="22">
        <v>390</v>
      </c>
      <c r="C16" s="22">
        <v>413</v>
      </c>
      <c r="D16" s="22">
        <v>447</v>
      </c>
      <c r="E16" s="22">
        <v>477</v>
      </c>
      <c r="F16" s="22">
        <v>483</v>
      </c>
      <c r="G16" s="21">
        <v>520</v>
      </c>
      <c r="H16" s="21">
        <v>542</v>
      </c>
      <c r="I16" s="21">
        <v>565</v>
      </c>
      <c r="J16" s="21">
        <v>569</v>
      </c>
      <c r="K16" s="21">
        <v>594</v>
      </c>
      <c r="L16" s="2"/>
    </row>
    <row r="17" spans="1:14" x14ac:dyDescent="0.25">
      <c r="A17" s="25" t="s">
        <v>11</v>
      </c>
      <c r="B17" s="17">
        <f t="shared" ref="B17:J17" si="16">IFERROR(B15/(B15+B16),0)</f>
        <v>0.50819672131147542</v>
      </c>
      <c r="C17" s="17">
        <f t="shared" si="16"/>
        <v>0.51239669421487599</v>
      </c>
      <c r="D17" s="17">
        <f t="shared" si="16"/>
        <v>0.49831649831649832</v>
      </c>
      <c r="E17" s="17">
        <f t="shared" si="16"/>
        <v>0.49092849519743864</v>
      </c>
      <c r="F17" s="17">
        <f t="shared" si="16"/>
        <v>0.4952978056426332</v>
      </c>
      <c r="G17" s="17">
        <f t="shared" si="16"/>
        <v>0.47580645161290325</v>
      </c>
      <c r="H17" s="17">
        <f t="shared" si="16"/>
        <v>0.46442687747035571</v>
      </c>
      <c r="I17" s="17">
        <f t="shared" si="16"/>
        <v>0.47343895619757687</v>
      </c>
      <c r="J17" s="17">
        <f t="shared" si="16"/>
        <v>0.46522556390977443</v>
      </c>
      <c r="K17" s="17">
        <f t="shared" ref="K17" si="17">IFERROR(K15/(K15+K16),0)</f>
        <v>0.48031496062992124</v>
      </c>
      <c r="L17" s="2"/>
    </row>
    <row r="18" spans="1:14" x14ac:dyDescent="0.25">
      <c r="A18" s="26" t="s">
        <v>2</v>
      </c>
      <c r="B18" s="14">
        <f t="shared" ref="B18:J18" si="18">IFERROR(B16/(B15+B16),0)</f>
        <v>0.49180327868852458</v>
      </c>
      <c r="C18" s="14">
        <f t="shared" si="18"/>
        <v>0.48760330578512395</v>
      </c>
      <c r="D18" s="14">
        <f t="shared" si="18"/>
        <v>0.50168350168350173</v>
      </c>
      <c r="E18" s="14">
        <f t="shared" si="18"/>
        <v>0.50907150480256136</v>
      </c>
      <c r="F18" s="14">
        <f t="shared" si="18"/>
        <v>0.50470219435736674</v>
      </c>
      <c r="G18" s="14">
        <f t="shared" si="18"/>
        <v>0.52419354838709675</v>
      </c>
      <c r="H18" s="14">
        <f t="shared" si="18"/>
        <v>0.53557312252964429</v>
      </c>
      <c r="I18" s="14">
        <f t="shared" si="18"/>
        <v>0.52656104380242308</v>
      </c>
      <c r="J18" s="14">
        <f t="shared" si="18"/>
        <v>0.53477443609022557</v>
      </c>
      <c r="K18" s="14">
        <f t="shared" ref="K18" si="19">IFERROR(K16/(K15+K16),0)</f>
        <v>0.51968503937007871</v>
      </c>
      <c r="L18" s="2"/>
    </row>
    <row r="19" spans="1:14" x14ac:dyDescent="0.25">
      <c r="A19" s="4" t="s">
        <v>8</v>
      </c>
      <c r="B19" s="16">
        <f t="shared" ref="B19:E19" si="20">SUM(B20:B21)</f>
        <v>3151</v>
      </c>
      <c r="C19" s="16">
        <f t="shared" si="20"/>
        <v>3326</v>
      </c>
      <c r="D19" s="16">
        <f t="shared" si="20"/>
        <v>3450</v>
      </c>
      <c r="E19" s="16">
        <f t="shared" si="20"/>
        <v>3553</v>
      </c>
      <c r="F19" s="16">
        <f t="shared" ref="F19:I19" si="21">SUM(F20:F21)</f>
        <v>3484</v>
      </c>
      <c r="G19" s="16">
        <f t="shared" si="21"/>
        <v>3549</v>
      </c>
      <c r="H19" s="16">
        <f t="shared" si="21"/>
        <v>3523</v>
      </c>
      <c r="I19" s="16">
        <f t="shared" si="21"/>
        <v>3535</v>
      </c>
      <c r="J19" s="16">
        <f t="shared" ref="J19:K19" si="22">SUM(J20:J21)</f>
        <v>3690</v>
      </c>
      <c r="K19" s="16">
        <f t="shared" si="22"/>
        <v>3810</v>
      </c>
      <c r="L19" s="2"/>
    </row>
    <row r="20" spans="1:14" x14ac:dyDescent="0.25">
      <c r="A20" s="23" t="s">
        <v>1</v>
      </c>
      <c r="B20" s="20">
        <v>1576</v>
      </c>
      <c r="C20" s="20">
        <v>1635</v>
      </c>
      <c r="D20" s="20">
        <v>1662</v>
      </c>
      <c r="E20" s="20">
        <v>1708</v>
      </c>
      <c r="F20" s="20">
        <v>1706</v>
      </c>
      <c r="G20" s="19">
        <v>1708</v>
      </c>
      <c r="H20" s="19">
        <v>1688</v>
      </c>
      <c r="I20" s="19">
        <v>1657</v>
      </c>
      <c r="J20" s="19">
        <v>1737</v>
      </c>
      <c r="K20" s="19">
        <v>1816</v>
      </c>
      <c r="L20" s="2"/>
    </row>
    <row r="21" spans="1:14" x14ac:dyDescent="0.25">
      <c r="A21" s="24" t="s">
        <v>0</v>
      </c>
      <c r="B21" s="22">
        <v>1575</v>
      </c>
      <c r="C21" s="22">
        <v>1691</v>
      </c>
      <c r="D21" s="22">
        <v>1788</v>
      </c>
      <c r="E21" s="22">
        <v>1845</v>
      </c>
      <c r="F21" s="22">
        <v>1778</v>
      </c>
      <c r="G21" s="21">
        <v>1841</v>
      </c>
      <c r="H21" s="21">
        <v>1835</v>
      </c>
      <c r="I21" s="21">
        <v>1878</v>
      </c>
      <c r="J21" s="21">
        <v>1953</v>
      </c>
      <c r="K21" s="21">
        <v>1994</v>
      </c>
      <c r="L21" s="2"/>
    </row>
    <row r="22" spans="1:14" x14ac:dyDescent="0.25">
      <c r="A22" s="25" t="s">
        <v>11</v>
      </c>
      <c r="B22" s="17">
        <f t="shared" ref="B22:J22" si="23">IFERROR(B20/(B20+B21),0)</f>
        <v>0.50015867978419548</v>
      </c>
      <c r="C22" s="17">
        <f t="shared" si="23"/>
        <v>0.49158147925435958</v>
      </c>
      <c r="D22" s="17">
        <f t="shared" si="23"/>
        <v>0.48173913043478261</v>
      </c>
      <c r="E22" s="17">
        <f t="shared" si="23"/>
        <v>0.48072051787222064</v>
      </c>
      <c r="F22" s="17">
        <f t="shared" si="23"/>
        <v>0.48966704936854188</v>
      </c>
      <c r="G22" s="17">
        <f t="shared" si="23"/>
        <v>0.48126232741617359</v>
      </c>
      <c r="H22" s="17">
        <f t="shared" si="23"/>
        <v>0.47913709906329832</v>
      </c>
      <c r="I22" s="17">
        <f t="shared" si="23"/>
        <v>0.46874115983026876</v>
      </c>
      <c r="J22" s="17">
        <f t="shared" si="23"/>
        <v>0.47073170731707314</v>
      </c>
      <c r="K22" s="17">
        <f t="shared" ref="K22" si="24">IFERROR(K20/(K20+K21),0)</f>
        <v>0.47664041994750656</v>
      </c>
      <c r="L22" s="2"/>
    </row>
    <row r="23" spans="1:14" x14ac:dyDescent="0.25">
      <c r="A23" s="26" t="s">
        <v>2</v>
      </c>
      <c r="B23" s="14">
        <f t="shared" ref="B23:J23" si="25">IFERROR(B21/(B20+B21),0)</f>
        <v>0.49984132021580452</v>
      </c>
      <c r="C23" s="14">
        <f t="shared" si="25"/>
        <v>0.50841852074564042</v>
      </c>
      <c r="D23" s="14">
        <f t="shared" si="25"/>
        <v>0.51826086956521744</v>
      </c>
      <c r="E23" s="14">
        <f t="shared" si="25"/>
        <v>0.5192794821277793</v>
      </c>
      <c r="F23" s="14">
        <f t="shared" si="25"/>
        <v>0.51033295063145812</v>
      </c>
      <c r="G23" s="14">
        <f t="shared" si="25"/>
        <v>0.51873767258382641</v>
      </c>
      <c r="H23" s="14">
        <f t="shared" si="25"/>
        <v>0.52086290093670162</v>
      </c>
      <c r="I23" s="14">
        <f t="shared" si="25"/>
        <v>0.53125884016973124</v>
      </c>
      <c r="J23" s="14">
        <f t="shared" si="25"/>
        <v>0.52926829268292686</v>
      </c>
      <c r="K23" s="14">
        <f t="shared" ref="K23" si="26">IFERROR(K21/(K20+K21),0)</f>
        <v>0.52335958005249339</v>
      </c>
      <c r="L23" s="2"/>
    </row>
    <row r="24" spans="1:14" x14ac:dyDescent="0.25">
      <c r="A24" s="4" t="s">
        <v>3</v>
      </c>
      <c r="B24" s="16">
        <f t="shared" ref="B24:E24" si="27">SUM(B25:B26)</f>
        <v>5472</v>
      </c>
      <c r="C24" s="16">
        <f t="shared" si="27"/>
        <v>5689</v>
      </c>
      <c r="D24" s="16">
        <f t="shared" si="27"/>
        <v>5837</v>
      </c>
      <c r="E24" s="16">
        <f t="shared" si="27"/>
        <v>5975</v>
      </c>
      <c r="F24" s="16">
        <f t="shared" ref="F24:J24" si="28">SUM(F25:F26)</f>
        <v>5904</v>
      </c>
      <c r="G24" s="16">
        <f t="shared" si="28"/>
        <v>5988</v>
      </c>
      <c r="H24" s="16">
        <f t="shared" si="28"/>
        <v>5972</v>
      </c>
      <c r="I24" s="16">
        <f t="shared" si="28"/>
        <v>6015</v>
      </c>
      <c r="J24" s="16">
        <f t="shared" si="28"/>
        <v>6178</v>
      </c>
      <c r="K24" s="16">
        <f t="shared" ref="K24" si="29">SUM(K25:K26)</f>
        <v>6370</v>
      </c>
      <c r="L24" s="2"/>
    </row>
    <row r="25" spans="1:14" x14ac:dyDescent="0.25">
      <c r="A25" s="23" t="s">
        <v>1</v>
      </c>
      <c r="B25" s="5">
        <f t="shared" ref="B25:I25" si="30">SUM(B5,B10,B15,B20)</f>
        <v>3014</v>
      </c>
      <c r="C25" s="5">
        <f t="shared" si="30"/>
        <v>3086</v>
      </c>
      <c r="D25" s="5">
        <f t="shared" si="30"/>
        <v>3101</v>
      </c>
      <c r="E25" s="5">
        <f t="shared" si="30"/>
        <v>3146</v>
      </c>
      <c r="F25" s="5">
        <f t="shared" si="30"/>
        <v>3136</v>
      </c>
      <c r="G25" s="5">
        <f t="shared" si="30"/>
        <v>3119</v>
      </c>
      <c r="H25" s="5">
        <f t="shared" si="30"/>
        <v>3074</v>
      </c>
      <c r="I25" s="5">
        <f t="shared" si="30"/>
        <v>3064</v>
      </c>
      <c r="J25" s="5">
        <f t="shared" ref="J25:K25" si="31">SUM(J5,J10,J15,J20)</f>
        <v>3133</v>
      </c>
      <c r="K25" s="5">
        <f t="shared" si="31"/>
        <v>3244</v>
      </c>
      <c r="L25" s="2"/>
    </row>
    <row r="26" spans="1:14" x14ac:dyDescent="0.25">
      <c r="A26" s="24" t="s">
        <v>0</v>
      </c>
      <c r="B26" s="22">
        <f t="shared" ref="B26:I26" si="32">SUM(B6,B11,B16,B21)</f>
        <v>2458</v>
      </c>
      <c r="C26" s="22">
        <f t="shared" si="32"/>
        <v>2603</v>
      </c>
      <c r="D26" s="22">
        <f t="shared" si="32"/>
        <v>2736</v>
      </c>
      <c r="E26" s="22">
        <f t="shared" si="32"/>
        <v>2829</v>
      </c>
      <c r="F26" s="22">
        <f t="shared" si="32"/>
        <v>2768</v>
      </c>
      <c r="G26" s="21">
        <f t="shared" si="32"/>
        <v>2869</v>
      </c>
      <c r="H26" s="21">
        <f t="shared" si="32"/>
        <v>2898</v>
      </c>
      <c r="I26" s="21">
        <f t="shared" si="32"/>
        <v>2951</v>
      </c>
      <c r="J26" s="21">
        <f t="shared" ref="J26:K26" si="33">SUM(J6,J11,J16,J21)</f>
        <v>3045</v>
      </c>
      <c r="K26" s="21">
        <f t="shared" si="33"/>
        <v>3126</v>
      </c>
      <c r="L26" s="2"/>
      <c r="M26" s="13"/>
      <c r="N26" s="13"/>
    </row>
    <row r="27" spans="1:14" x14ac:dyDescent="0.25">
      <c r="A27" s="25" t="s">
        <v>11</v>
      </c>
      <c r="B27" s="18">
        <f t="shared" ref="B27:J27" si="34">IFERROR(B25/(B25+B26),0)</f>
        <v>0.55080409356725146</v>
      </c>
      <c r="C27" s="18">
        <f t="shared" si="34"/>
        <v>0.54245034276674287</v>
      </c>
      <c r="D27" s="18">
        <f t="shared" si="34"/>
        <v>0.53126606133287646</v>
      </c>
      <c r="E27" s="18">
        <f t="shared" si="34"/>
        <v>0.52652719665271963</v>
      </c>
      <c r="F27" s="18">
        <f t="shared" si="34"/>
        <v>0.53116531165311653</v>
      </c>
      <c r="G27" s="18">
        <f t="shared" si="34"/>
        <v>0.52087508350033396</v>
      </c>
      <c r="H27" s="18">
        <f t="shared" si="34"/>
        <v>0.51473543201607497</v>
      </c>
      <c r="I27" s="18">
        <f t="shared" si="34"/>
        <v>0.50939318370739817</v>
      </c>
      <c r="J27" s="18">
        <f t="shared" si="34"/>
        <v>0.50712204596956945</v>
      </c>
      <c r="K27" s="18">
        <f t="shared" ref="K27" si="35">IFERROR(K25/(K25+K26),0)</f>
        <v>0.50926216640502353</v>
      </c>
      <c r="L27" s="2"/>
      <c r="M27" s="13"/>
      <c r="N27" s="13"/>
    </row>
    <row r="28" spans="1:14" x14ac:dyDescent="0.25">
      <c r="A28" s="27" t="s">
        <v>2</v>
      </c>
      <c r="B28" s="15">
        <f t="shared" ref="B28:J28" si="36">IFERROR(B26/(B25+B26),0)</f>
        <v>0.44919590643274854</v>
      </c>
      <c r="C28" s="15">
        <f t="shared" si="36"/>
        <v>0.45754965723325719</v>
      </c>
      <c r="D28" s="15">
        <f t="shared" si="36"/>
        <v>0.46873393866712354</v>
      </c>
      <c r="E28" s="15">
        <f t="shared" si="36"/>
        <v>0.47347280334728031</v>
      </c>
      <c r="F28" s="15">
        <f t="shared" si="36"/>
        <v>0.46883468834688347</v>
      </c>
      <c r="G28" s="15">
        <f t="shared" si="36"/>
        <v>0.47912491649966599</v>
      </c>
      <c r="H28" s="15">
        <f t="shared" si="36"/>
        <v>0.48526456798392498</v>
      </c>
      <c r="I28" s="15">
        <f t="shared" si="36"/>
        <v>0.49060681629260183</v>
      </c>
      <c r="J28" s="15">
        <f t="shared" si="36"/>
        <v>0.49287795403043055</v>
      </c>
      <c r="K28" s="15">
        <f t="shared" ref="K28" si="37">IFERROR(K26/(K25+K26),0)</f>
        <v>0.49073783359497647</v>
      </c>
      <c r="L28" s="2"/>
      <c r="M28" s="13"/>
      <c r="N28" s="13"/>
    </row>
    <row r="29" spans="1:14" x14ac:dyDescent="0.25">
      <c r="A29" s="2" t="s">
        <v>9</v>
      </c>
      <c r="B29" s="2"/>
      <c r="C29" s="2"/>
      <c r="D29" s="2"/>
      <c r="E29" s="2"/>
      <c r="F29" s="2"/>
      <c r="G29" s="2"/>
      <c r="H29" s="2"/>
      <c r="I29" s="2"/>
      <c r="J29" s="2"/>
      <c r="K29" s="2"/>
      <c r="L29" s="2"/>
      <c r="M29" s="13"/>
      <c r="N29" s="13"/>
    </row>
    <row r="30" spans="1:14" x14ac:dyDescent="0.25">
      <c r="A30" s="2"/>
      <c r="B30" s="2"/>
      <c r="C30" s="2"/>
      <c r="D30" s="2"/>
      <c r="E30" s="2"/>
      <c r="F30" s="2"/>
      <c r="G30" s="2"/>
      <c r="H30" s="2"/>
      <c r="I30" s="2"/>
      <c r="J30" s="2"/>
      <c r="K30" s="2"/>
      <c r="L30" s="2"/>
      <c r="M30" s="13"/>
      <c r="N30" s="13"/>
    </row>
    <row r="31" spans="1:14" x14ac:dyDescent="0.25">
      <c r="A31" s="2"/>
      <c r="B31" s="2"/>
      <c r="C31" s="2"/>
      <c r="D31" s="2"/>
      <c r="E31" s="2"/>
      <c r="F31" s="2"/>
      <c r="G31" s="2"/>
      <c r="H31" s="2"/>
      <c r="I31" s="2"/>
      <c r="J31" s="2"/>
      <c r="K31" s="2"/>
      <c r="L31" s="2"/>
      <c r="M31" s="13"/>
      <c r="N31" s="13"/>
    </row>
    <row r="32" spans="1:14" x14ac:dyDescent="0.25">
      <c r="A32" s="2"/>
      <c r="B32" s="2"/>
      <c r="C32" s="2"/>
      <c r="D32" s="2"/>
      <c r="E32" s="2"/>
      <c r="F32" s="2"/>
      <c r="G32" s="2"/>
      <c r="H32" s="2"/>
      <c r="I32" s="2"/>
      <c r="J32" s="2"/>
      <c r="K32" s="2"/>
      <c r="L32" s="2"/>
      <c r="M32" s="13"/>
      <c r="N32" s="13"/>
    </row>
    <row r="33" spans="1:14" x14ac:dyDescent="0.25">
      <c r="A33" s="2"/>
      <c r="B33" s="2"/>
      <c r="C33" s="2"/>
      <c r="D33" s="2"/>
      <c r="E33" s="2"/>
      <c r="F33" s="2"/>
      <c r="G33" s="2"/>
      <c r="H33" s="2"/>
      <c r="I33" s="2"/>
      <c r="J33" s="2"/>
      <c r="K33" s="2"/>
      <c r="L33" s="2"/>
      <c r="M33" s="13"/>
      <c r="N33" s="13"/>
    </row>
    <row r="34" spans="1:14" x14ac:dyDescent="0.25">
      <c r="A34" s="2"/>
      <c r="B34" s="2"/>
      <c r="C34" s="2"/>
      <c r="D34" s="2"/>
      <c r="E34" s="2"/>
      <c r="F34" s="2"/>
      <c r="G34" s="2"/>
      <c r="H34" s="2"/>
      <c r="I34" s="2"/>
      <c r="J34" s="2"/>
      <c r="K34" s="2"/>
      <c r="L34" s="2"/>
    </row>
    <row r="35" spans="1:14" x14ac:dyDescent="0.25">
      <c r="A35" s="2"/>
      <c r="B35" s="2"/>
      <c r="C35" s="2"/>
      <c r="D35" s="2"/>
      <c r="E35" s="2"/>
      <c r="F35" s="2"/>
      <c r="G35" s="2"/>
      <c r="H35" s="2"/>
      <c r="I35" s="2"/>
      <c r="J35" s="2"/>
      <c r="K35" s="2"/>
      <c r="L35" s="2"/>
    </row>
    <row r="36" spans="1:14" x14ac:dyDescent="0.25">
      <c r="A36" s="2"/>
      <c r="B36" s="2"/>
      <c r="C36" s="2"/>
      <c r="D36" s="2"/>
      <c r="E36" s="2"/>
      <c r="F36" s="2"/>
      <c r="G36" s="2"/>
      <c r="H36" s="2"/>
      <c r="I36" s="2"/>
      <c r="J36" s="2"/>
      <c r="K36" s="2"/>
      <c r="L36" s="2"/>
    </row>
    <row r="37" spans="1:14" x14ac:dyDescent="0.25">
      <c r="A37" s="2"/>
      <c r="B37" s="2"/>
      <c r="C37" s="2"/>
      <c r="D37" s="2"/>
      <c r="E37" s="2"/>
      <c r="F37" s="2"/>
      <c r="G37" s="2"/>
      <c r="H37" s="2"/>
      <c r="I37" s="2"/>
      <c r="J37" s="2"/>
      <c r="K37" s="2"/>
      <c r="L37" s="2"/>
    </row>
    <row r="38" spans="1:14" x14ac:dyDescent="0.25">
      <c r="A38" s="2"/>
      <c r="B38" s="2"/>
      <c r="C38" s="2"/>
      <c r="D38" s="2"/>
      <c r="E38" s="2"/>
      <c r="F38" s="2"/>
      <c r="G38" s="2"/>
      <c r="H38" s="2"/>
      <c r="I38" s="2"/>
      <c r="J38" s="2"/>
      <c r="K38" s="2"/>
      <c r="L38" s="2"/>
    </row>
    <row r="39" spans="1:14" x14ac:dyDescent="0.25">
      <c r="A39" s="2"/>
      <c r="B39" s="2"/>
      <c r="C39" s="2"/>
      <c r="D39" s="2"/>
      <c r="E39" s="2"/>
      <c r="F39" s="2"/>
      <c r="G39" s="2"/>
      <c r="H39" s="2"/>
      <c r="I39" s="2"/>
      <c r="J39" s="2"/>
      <c r="K39" s="2"/>
      <c r="L39" s="2"/>
    </row>
    <row r="40" spans="1:14" x14ac:dyDescent="0.25">
      <c r="A40" s="2"/>
      <c r="B40" s="2"/>
      <c r="C40" s="2"/>
      <c r="D40" s="2"/>
      <c r="E40" s="2"/>
      <c r="F40" s="2"/>
      <c r="G40" s="2"/>
      <c r="H40" s="2"/>
      <c r="I40" s="2"/>
      <c r="J40" s="2"/>
      <c r="K40" s="2"/>
      <c r="L40" s="2"/>
    </row>
    <row r="41" spans="1:14" x14ac:dyDescent="0.25">
      <c r="A41" s="2"/>
      <c r="B41" s="2"/>
      <c r="C41" s="2"/>
      <c r="D41" s="2"/>
      <c r="E41" s="2"/>
      <c r="F41" s="2"/>
      <c r="G41" s="2"/>
      <c r="H41" s="2"/>
      <c r="I41" s="2"/>
      <c r="J41" s="2"/>
      <c r="K41" s="2"/>
      <c r="L41" s="2"/>
    </row>
    <row r="42" spans="1:14" x14ac:dyDescent="0.25">
      <c r="A42" s="2"/>
      <c r="B42" s="2"/>
      <c r="C42" s="2"/>
      <c r="D42" s="2"/>
      <c r="E42" s="2"/>
      <c r="F42" s="2"/>
      <c r="G42" s="2"/>
      <c r="H42" s="2"/>
      <c r="I42" s="2"/>
      <c r="J42" s="2"/>
      <c r="K42" s="2"/>
      <c r="L42" s="2"/>
    </row>
    <row r="43" spans="1:14" x14ac:dyDescent="0.25">
      <c r="A43" s="2"/>
      <c r="B43" s="2"/>
      <c r="C43" s="2"/>
      <c r="D43" s="2"/>
      <c r="E43" s="2"/>
      <c r="F43" s="2"/>
      <c r="G43" s="2"/>
      <c r="H43" s="2"/>
      <c r="I43" s="2"/>
      <c r="J43" s="2"/>
      <c r="K43" s="2"/>
      <c r="L43" s="2"/>
    </row>
    <row r="44" spans="1:14" x14ac:dyDescent="0.25">
      <c r="A44" s="2"/>
      <c r="B44" s="2"/>
      <c r="C44" s="2"/>
      <c r="D44" s="2"/>
      <c r="E44" s="2"/>
      <c r="F44" s="2"/>
      <c r="G44" s="2"/>
      <c r="H44" s="2"/>
      <c r="I44" s="2"/>
      <c r="J44" s="2"/>
      <c r="K44" s="2"/>
      <c r="L44" s="2"/>
    </row>
    <row r="45" spans="1:14" x14ac:dyDescent="0.25">
      <c r="A45" s="7" t="s">
        <v>4</v>
      </c>
      <c r="B45" s="8">
        <f t="shared" ref="B45:K45" si="38">SUM(B5:B6)</f>
        <v>1179</v>
      </c>
      <c r="C45" s="8">
        <f t="shared" si="38"/>
        <v>1181</v>
      </c>
      <c r="D45" s="8">
        <f t="shared" ref="D45" si="39">SUM(D5:D6)</f>
        <v>1172</v>
      </c>
      <c r="E45" s="8">
        <f t="shared" si="38"/>
        <v>1156</v>
      </c>
      <c r="F45" s="8">
        <f t="shared" si="38"/>
        <v>1138</v>
      </c>
      <c r="G45" s="8">
        <f t="shared" si="38"/>
        <v>1123</v>
      </c>
      <c r="H45" s="8">
        <f t="shared" si="38"/>
        <v>1109</v>
      </c>
      <c r="I45" s="8">
        <f t="shared" si="38"/>
        <v>1074</v>
      </c>
      <c r="J45" s="8">
        <f t="shared" si="38"/>
        <v>1073</v>
      </c>
      <c r="K45" s="8">
        <f t="shared" si="38"/>
        <v>1042</v>
      </c>
      <c r="L45" s="2"/>
    </row>
    <row r="46" spans="1:14" x14ac:dyDescent="0.25">
      <c r="A46" s="2"/>
      <c r="B46" s="2"/>
      <c r="C46" s="2"/>
      <c r="D46" s="2"/>
      <c r="E46" s="2"/>
      <c r="F46" s="2"/>
      <c r="G46" s="2"/>
      <c r="H46" s="2"/>
      <c r="I46" s="2"/>
      <c r="J46" s="2"/>
      <c r="K46" s="2"/>
      <c r="L46" s="2"/>
    </row>
    <row r="47" spans="1:14" x14ac:dyDescent="0.25">
      <c r="A47" s="2"/>
      <c r="B47" s="2"/>
      <c r="C47" s="2"/>
      <c r="D47" s="2"/>
      <c r="E47" s="2"/>
      <c r="F47" s="2"/>
      <c r="G47" s="2"/>
      <c r="H47" s="2"/>
      <c r="I47" s="2"/>
      <c r="J47" s="2"/>
      <c r="K47" s="2"/>
      <c r="L47" s="2"/>
    </row>
    <row r="48" spans="1:14" x14ac:dyDescent="0.25">
      <c r="A48" s="4" t="s">
        <v>5</v>
      </c>
      <c r="B48" s="5">
        <f t="shared" ref="B48:K48" si="40">SUM(B5:B6)</f>
        <v>1179</v>
      </c>
      <c r="C48" s="5">
        <f t="shared" si="40"/>
        <v>1181</v>
      </c>
      <c r="D48" s="5">
        <f t="shared" ref="D48" si="41">SUM(D5:D6)</f>
        <v>1172</v>
      </c>
      <c r="E48" s="5">
        <f t="shared" si="40"/>
        <v>1156</v>
      </c>
      <c r="F48" s="5">
        <f t="shared" si="40"/>
        <v>1138</v>
      </c>
      <c r="G48" s="5">
        <f t="shared" si="40"/>
        <v>1123</v>
      </c>
      <c r="H48" s="5">
        <f t="shared" si="40"/>
        <v>1109</v>
      </c>
      <c r="I48" s="5">
        <f t="shared" si="40"/>
        <v>1074</v>
      </c>
      <c r="J48" s="5">
        <f t="shared" si="40"/>
        <v>1073</v>
      </c>
      <c r="K48" s="5">
        <f t="shared" si="40"/>
        <v>1042</v>
      </c>
      <c r="L48" s="2"/>
    </row>
    <row r="49" spans="1:12" x14ac:dyDescent="0.25">
      <c r="A49" s="4" t="s">
        <v>6</v>
      </c>
      <c r="B49" s="5">
        <f t="shared" ref="B49:K49" si="42">SUM(B10:B11)</f>
        <v>349</v>
      </c>
      <c r="C49" s="5">
        <f t="shared" si="42"/>
        <v>335</v>
      </c>
      <c r="D49" s="5">
        <f t="shared" ref="D49" si="43">SUM(D10:D11)</f>
        <v>324</v>
      </c>
      <c r="E49" s="5">
        <f t="shared" si="42"/>
        <v>329</v>
      </c>
      <c r="F49" s="5">
        <f t="shared" si="42"/>
        <v>325</v>
      </c>
      <c r="G49" s="5">
        <f t="shared" si="42"/>
        <v>324</v>
      </c>
      <c r="H49" s="5">
        <f t="shared" si="42"/>
        <v>328</v>
      </c>
      <c r="I49" s="5">
        <f t="shared" si="42"/>
        <v>333</v>
      </c>
      <c r="J49" s="5">
        <f t="shared" si="42"/>
        <v>351</v>
      </c>
      <c r="K49" s="5">
        <f t="shared" si="42"/>
        <v>375</v>
      </c>
      <c r="L49" s="2"/>
    </row>
    <row r="50" spans="1:12" x14ac:dyDescent="0.25">
      <c r="A50" s="4" t="s">
        <v>7</v>
      </c>
      <c r="B50" s="5">
        <f t="shared" ref="B50:K50" si="44">SUM(B15:B16)</f>
        <v>793</v>
      </c>
      <c r="C50" s="5">
        <f t="shared" si="44"/>
        <v>847</v>
      </c>
      <c r="D50" s="5">
        <f t="shared" ref="D50" si="45">SUM(D15:D16)</f>
        <v>891</v>
      </c>
      <c r="E50" s="5">
        <f t="shared" si="44"/>
        <v>937</v>
      </c>
      <c r="F50" s="5">
        <f t="shared" si="44"/>
        <v>957</v>
      </c>
      <c r="G50" s="5">
        <f t="shared" si="44"/>
        <v>992</v>
      </c>
      <c r="H50" s="5">
        <f t="shared" si="44"/>
        <v>1012</v>
      </c>
      <c r="I50" s="5">
        <f t="shared" si="44"/>
        <v>1073</v>
      </c>
      <c r="J50" s="5">
        <f t="shared" si="44"/>
        <v>1064</v>
      </c>
      <c r="K50" s="5">
        <f t="shared" si="44"/>
        <v>1143</v>
      </c>
      <c r="L50" s="2"/>
    </row>
    <row r="51" spans="1:12" x14ac:dyDescent="0.25">
      <c r="A51" s="4" t="s">
        <v>8</v>
      </c>
      <c r="B51" s="5">
        <f t="shared" ref="B51:K51" si="46">SUM(B20:B21)</f>
        <v>3151</v>
      </c>
      <c r="C51" s="5">
        <f t="shared" si="46"/>
        <v>3326</v>
      </c>
      <c r="D51" s="5">
        <f t="shared" ref="D51" si="47">SUM(D20:D21)</f>
        <v>3450</v>
      </c>
      <c r="E51" s="5">
        <f t="shared" si="46"/>
        <v>3553</v>
      </c>
      <c r="F51" s="5">
        <f t="shared" si="46"/>
        <v>3484</v>
      </c>
      <c r="G51" s="5">
        <f t="shared" si="46"/>
        <v>3549</v>
      </c>
      <c r="H51" s="5">
        <f t="shared" si="46"/>
        <v>3523</v>
      </c>
      <c r="I51" s="5">
        <f t="shared" si="46"/>
        <v>3535</v>
      </c>
      <c r="J51" s="5">
        <f t="shared" si="46"/>
        <v>3690</v>
      </c>
      <c r="K51" s="5">
        <f t="shared" si="46"/>
        <v>3810</v>
      </c>
      <c r="L51" s="2"/>
    </row>
    <row r="52" spans="1:12" x14ac:dyDescent="0.25">
      <c r="A52" s="4" t="s">
        <v>3</v>
      </c>
      <c r="B52" s="5">
        <f t="shared" ref="B52:J52" si="48">SUM(B48:B51)</f>
        <v>5472</v>
      </c>
      <c r="C52" s="5">
        <f t="shared" si="48"/>
        <v>5689</v>
      </c>
      <c r="D52" s="5">
        <f t="shared" ref="D52" si="49">SUM(D48:D51)</f>
        <v>5837</v>
      </c>
      <c r="E52" s="5">
        <f t="shared" si="48"/>
        <v>5975</v>
      </c>
      <c r="F52" s="5">
        <f t="shared" si="48"/>
        <v>5904</v>
      </c>
      <c r="G52" s="5">
        <f t="shared" si="48"/>
        <v>5988</v>
      </c>
      <c r="H52" s="5">
        <f t="shared" si="48"/>
        <v>5972</v>
      </c>
      <c r="I52" s="5">
        <f t="shared" si="48"/>
        <v>6015</v>
      </c>
      <c r="J52" s="5">
        <f t="shared" si="48"/>
        <v>6178</v>
      </c>
      <c r="K52" s="5">
        <f>SUM(K48:K51)</f>
        <v>6370</v>
      </c>
      <c r="L52" s="2"/>
    </row>
    <row r="53" spans="1:12" x14ac:dyDescent="0.25">
      <c r="A53" s="4"/>
      <c r="B53" s="2"/>
      <c r="C53" s="2"/>
      <c r="D53" s="2"/>
      <c r="E53" s="2"/>
      <c r="F53" s="2"/>
      <c r="G53" s="2"/>
      <c r="H53" s="2"/>
      <c r="I53" s="2"/>
      <c r="J53" s="2"/>
      <c r="K53" s="2"/>
      <c r="L53" s="2"/>
    </row>
    <row r="54" spans="1:12" x14ac:dyDescent="0.25">
      <c r="A54" s="6"/>
      <c r="B54" s="9"/>
      <c r="C54" s="9"/>
      <c r="D54" s="9"/>
      <c r="E54" s="9"/>
      <c r="F54" s="9"/>
      <c r="G54" s="9"/>
      <c r="H54" s="9"/>
      <c r="I54" s="9"/>
      <c r="J54" s="2"/>
      <c r="K54" s="2"/>
      <c r="L54" s="2"/>
    </row>
    <row r="55" spans="1:12" x14ac:dyDescent="0.25">
      <c r="A55" s="1" t="s">
        <v>10</v>
      </c>
      <c r="B55" s="5">
        <f t="shared" ref="B55:K55" si="50">SUM(B6,B11)</f>
        <v>493</v>
      </c>
      <c r="C55" s="5">
        <f t="shared" si="50"/>
        <v>499</v>
      </c>
      <c r="D55" s="5">
        <f t="shared" si="50"/>
        <v>501</v>
      </c>
      <c r="E55" s="5">
        <f t="shared" si="50"/>
        <v>507</v>
      </c>
      <c r="F55" s="5">
        <f t="shared" si="50"/>
        <v>507</v>
      </c>
      <c r="G55" s="5">
        <f t="shared" si="50"/>
        <v>508</v>
      </c>
      <c r="H55" s="5">
        <f t="shared" si="50"/>
        <v>521</v>
      </c>
      <c r="I55" s="5">
        <f t="shared" si="50"/>
        <v>508</v>
      </c>
      <c r="J55" s="5">
        <f t="shared" si="50"/>
        <v>523</v>
      </c>
      <c r="K55" s="5">
        <f t="shared" si="50"/>
        <v>538</v>
      </c>
      <c r="L55" s="5"/>
    </row>
    <row r="56" spans="1:12" x14ac:dyDescent="0.25">
      <c r="A56" s="2"/>
      <c r="B56" s="12">
        <f>B55/SUM(B48,B49)</f>
        <v>0.32264397905759162</v>
      </c>
      <c r="C56" s="12">
        <f t="shared" ref="C56:K56" si="51">C55/SUM(C48,C49)</f>
        <v>0.329155672823219</v>
      </c>
      <c r="D56" s="12">
        <f t="shared" si="51"/>
        <v>0.33489304812834225</v>
      </c>
      <c r="E56" s="12">
        <f t="shared" si="51"/>
        <v>0.34141414141414139</v>
      </c>
      <c r="F56" s="12">
        <f t="shared" si="51"/>
        <v>0.34654818865345183</v>
      </c>
      <c r="G56" s="12">
        <f t="shared" si="51"/>
        <v>0.3510711817553559</v>
      </c>
      <c r="H56" s="12">
        <f t="shared" si="51"/>
        <v>0.36256089074460685</v>
      </c>
      <c r="I56" s="12">
        <f t="shared" si="51"/>
        <v>0.36105188343994316</v>
      </c>
      <c r="J56" s="12">
        <f t="shared" si="51"/>
        <v>0.3672752808988764</v>
      </c>
      <c r="K56" s="12">
        <f t="shared" si="51"/>
        <v>0.3796753705010586</v>
      </c>
      <c r="L56" s="12"/>
    </row>
    <row r="57" spans="1:12" x14ac:dyDescent="0.25">
      <c r="A57" s="2"/>
      <c r="B57" s="2"/>
      <c r="C57" s="2"/>
      <c r="D57" s="2"/>
      <c r="E57" s="2"/>
      <c r="F57" s="2"/>
      <c r="G57" s="2"/>
      <c r="H57" s="2"/>
      <c r="I57" s="2"/>
      <c r="J57" s="2"/>
      <c r="K57" s="2"/>
      <c r="L57" s="2"/>
    </row>
    <row r="58" spans="1:12" x14ac:dyDescent="0.25">
      <c r="B58" s="2"/>
      <c r="C58" s="2"/>
      <c r="D58" s="2"/>
      <c r="E58" s="2"/>
      <c r="F58" s="2"/>
      <c r="G58" s="2"/>
      <c r="H58" s="2"/>
      <c r="I58" s="2"/>
      <c r="J58" s="2"/>
      <c r="K58" s="2"/>
      <c r="L58" s="2"/>
    </row>
    <row r="59" spans="1:12" x14ac:dyDescent="0.25">
      <c r="B59" s="2"/>
      <c r="C59" s="2"/>
      <c r="D59" s="2"/>
      <c r="E59" s="2"/>
      <c r="F59" s="2"/>
      <c r="G59" s="2"/>
      <c r="H59" s="2"/>
      <c r="I59" s="2"/>
      <c r="J59" s="2"/>
      <c r="K59" s="2"/>
      <c r="L59" s="2"/>
    </row>
    <row r="60" spans="1:12" x14ac:dyDescent="0.25">
      <c r="B60" s="2"/>
      <c r="C60" s="2"/>
      <c r="D60" s="2"/>
      <c r="E60" s="2"/>
      <c r="F60" s="2"/>
      <c r="G60" s="2"/>
      <c r="H60" s="2"/>
      <c r="I60" s="2"/>
      <c r="J60" s="2"/>
      <c r="K60" s="2"/>
      <c r="L60" s="2"/>
    </row>
    <row r="61" spans="1:12" x14ac:dyDescent="0.25">
      <c r="A61" s="2"/>
      <c r="B61" s="2"/>
      <c r="C61" s="2"/>
      <c r="D61" s="2"/>
      <c r="E61" s="2"/>
      <c r="F61" s="2"/>
      <c r="G61" s="2"/>
      <c r="H61" s="2"/>
      <c r="I61" s="2"/>
      <c r="J61" s="2"/>
      <c r="K61" s="2"/>
      <c r="L61" s="2"/>
    </row>
    <row r="62" spans="1:12" x14ac:dyDescent="0.25">
      <c r="A62" s="2"/>
      <c r="B62" s="2"/>
      <c r="C62" s="2"/>
      <c r="D62" s="2"/>
      <c r="E62" s="2"/>
      <c r="F62" s="2"/>
      <c r="G62" s="2"/>
      <c r="H62" s="2"/>
      <c r="I62" s="2"/>
      <c r="J62" s="2"/>
      <c r="K62" s="2"/>
      <c r="L62" s="2"/>
    </row>
    <row r="63" spans="1:12" x14ac:dyDescent="0.25">
      <c r="A63" s="2"/>
      <c r="B63" s="2"/>
      <c r="C63" s="2"/>
      <c r="D63" s="2"/>
      <c r="E63" s="2"/>
      <c r="F63" s="2"/>
      <c r="G63" s="2"/>
      <c r="H63" s="2"/>
      <c r="I63" s="2"/>
      <c r="J63" s="2"/>
      <c r="K63" s="2"/>
      <c r="L63" s="2"/>
    </row>
    <row r="64" spans="1:12" x14ac:dyDescent="0.25">
      <c r="A64" s="2"/>
      <c r="B64" s="2"/>
      <c r="C64" s="2"/>
      <c r="D64" s="2"/>
      <c r="E64" s="2"/>
      <c r="F64" s="2"/>
      <c r="G64" s="2"/>
      <c r="H64" s="2"/>
      <c r="I64" s="2"/>
      <c r="J64" s="2"/>
      <c r="K64" s="2"/>
      <c r="L64" s="2"/>
    </row>
    <row r="65" spans="1:12" x14ac:dyDescent="0.25">
      <c r="A65" s="2"/>
      <c r="B65" s="2"/>
      <c r="C65" s="2"/>
      <c r="D65" s="2"/>
      <c r="E65" s="2"/>
      <c r="F65" s="2"/>
      <c r="G65" s="2"/>
      <c r="H65" s="2"/>
      <c r="I65" s="2"/>
      <c r="J65" s="2"/>
      <c r="K65" s="2"/>
      <c r="L65" s="2"/>
    </row>
    <row r="66" spans="1:12" x14ac:dyDescent="0.25">
      <c r="A66" s="2"/>
      <c r="B66" s="2"/>
      <c r="C66" s="2"/>
      <c r="D66" s="2"/>
      <c r="E66" s="2"/>
      <c r="F66" s="2"/>
      <c r="G66" s="2"/>
      <c r="H66" s="2"/>
      <c r="I66" s="2"/>
      <c r="J66" s="2"/>
      <c r="K66" s="2"/>
      <c r="L66" s="2"/>
    </row>
    <row r="67" spans="1:12" x14ac:dyDescent="0.25">
      <c r="A67" s="2"/>
      <c r="B67" s="2"/>
      <c r="C67" s="2"/>
      <c r="D67" s="2"/>
      <c r="E67" s="2"/>
      <c r="F67" s="2"/>
      <c r="G67" s="2"/>
      <c r="H67" s="2"/>
      <c r="I67" s="2"/>
      <c r="J67" s="2"/>
      <c r="K67" s="2"/>
      <c r="L67" s="2"/>
    </row>
    <row r="68" spans="1:12" x14ac:dyDescent="0.25">
      <c r="A68" s="2"/>
      <c r="B68" s="2"/>
      <c r="C68" s="2"/>
      <c r="D68" s="2"/>
      <c r="E68" s="2"/>
      <c r="F68" s="2"/>
      <c r="G68" s="2"/>
      <c r="H68" s="2"/>
      <c r="I68" s="2"/>
      <c r="J68" s="2"/>
      <c r="K68" s="2"/>
      <c r="L68" s="2"/>
    </row>
    <row r="69" spans="1:12" x14ac:dyDescent="0.25">
      <c r="A69" s="2"/>
      <c r="B69" s="2"/>
      <c r="C69" s="2"/>
      <c r="D69" s="2"/>
      <c r="E69" s="2"/>
      <c r="F69" s="2"/>
      <c r="G69" s="2"/>
      <c r="H69" s="2"/>
      <c r="I69" s="2"/>
      <c r="J69" s="2"/>
      <c r="K69" s="2"/>
      <c r="L69" s="2"/>
    </row>
    <row r="70" spans="1:12" x14ac:dyDescent="0.25">
      <c r="A70" s="2"/>
      <c r="B70" s="2"/>
      <c r="C70" s="2"/>
      <c r="D70" s="2"/>
      <c r="E70" s="2"/>
      <c r="F70" s="2"/>
      <c r="G70" s="2"/>
      <c r="H70" s="2"/>
      <c r="I70" s="2"/>
      <c r="J70" s="2"/>
      <c r="K70" s="2"/>
      <c r="L70" s="2"/>
    </row>
    <row r="71" spans="1:12" x14ac:dyDescent="0.25">
      <c r="A71" s="2"/>
      <c r="B71" s="2"/>
      <c r="C71" s="2"/>
      <c r="D71" s="2"/>
      <c r="E71" s="2"/>
      <c r="F71" s="2"/>
      <c r="G71" s="2"/>
      <c r="H71" s="2"/>
      <c r="I71" s="2"/>
      <c r="J71" s="2"/>
      <c r="K71" s="2"/>
      <c r="L71" s="2"/>
    </row>
    <row r="72" spans="1:12" x14ac:dyDescent="0.25">
      <c r="A72" s="2"/>
      <c r="B72" s="2"/>
      <c r="C72" s="2"/>
      <c r="D72" s="2"/>
      <c r="E72" s="2"/>
      <c r="F72" s="2"/>
      <c r="G72" s="2"/>
      <c r="H72" s="2"/>
      <c r="I72" s="2"/>
      <c r="J72" s="2"/>
      <c r="K72" s="2"/>
      <c r="L72" s="2"/>
    </row>
    <row r="73" spans="1:12" x14ac:dyDescent="0.25">
      <c r="A73" s="2"/>
      <c r="B73" s="2"/>
      <c r="C73" s="2"/>
      <c r="D73" s="2"/>
      <c r="E73" s="2"/>
      <c r="F73" s="2"/>
      <c r="G73" s="2"/>
      <c r="H73" s="2"/>
      <c r="I73" s="2"/>
      <c r="J73" s="2"/>
      <c r="K73" s="2"/>
      <c r="L73" s="2"/>
    </row>
    <row r="74" spans="1:12" x14ac:dyDescent="0.25">
      <c r="A74" s="2"/>
      <c r="B74" s="2"/>
      <c r="C74" s="2"/>
      <c r="D74" s="2"/>
      <c r="E74" s="2"/>
      <c r="F74" s="2"/>
      <c r="G74" s="2"/>
      <c r="H74" s="2"/>
      <c r="I74" s="2"/>
      <c r="J74" s="2"/>
      <c r="K74" s="2"/>
      <c r="L74" s="2"/>
    </row>
    <row r="75" spans="1:12" x14ac:dyDescent="0.25">
      <c r="A75" s="2"/>
      <c r="B75" s="2"/>
      <c r="C75" s="2"/>
      <c r="D75" s="2"/>
      <c r="E75" s="2"/>
      <c r="F75" s="2"/>
      <c r="G75" s="2"/>
      <c r="H75" s="2"/>
      <c r="I75" s="2"/>
      <c r="J75" s="2"/>
      <c r="K75" s="2"/>
      <c r="L75" s="2"/>
    </row>
    <row r="76" spans="1:12" x14ac:dyDescent="0.25">
      <c r="A76" s="2"/>
      <c r="B76" s="2"/>
      <c r="C76" s="2"/>
      <c r="D76" s="2"/>
      <c r="E76" s="2"/>
      <c r="F76" s="2"/>
      <c r="G76" s="2"/>
      <c r="H76" s="2"/>
      <c r="I76" s="2"/>
      <c r="J76" s="2"/>
      <c r="K76" s="2"/>
      <c r="L76" s="2"/>
    </row>
    <row r="77" spans="1:12" x14ac:dyDescent="0.25">
      <c r="A77" s="2"/>
      <c r="B77" s="2"/>
      <c r="C77" s="2"/>
      <c r="D77" s="2"/>
      <c r="E77" s="2"/>
      <c r="F77" s="2"/>
      <c r="G77" s="2"/>
      <c r="H77" s="2"/>
      <c r="I77" s="2"/>
      <c r="J77" s="2"/>
      <c r="K77" s="2"/>
      <c r="L77" s="2"/>
    </row>
    <row r="78" spans="1:12" x14ac:dyDescent="0.25">
      <c r="A78" s="2"/>
      <c r="B78" s="2"/>
      <c r="C78" s="2"/>
      <c r="D78" s="2"/>
      <c r="E78" s="2"/>
      <c r="F78" s="2"/>
      <c r="G78" s="2"/>
      <c r="H78" s="2"/>
      <c r="I78" s="2"/>
      <c r="J78" s="2"/>
      <c r="K78" s="2"/>
      <c r="L78" s="2"/>
    </row>
    <row r="79" spans="1:12" x14ac:dyDescent="0.25">
      <c r="A79" s="2"/>
      <c r="B79" s="2"/>
      <c r="C79" s="2"/>
      <c r="D79" s="2"/>
      <c r="E79" s="2"/>
      <c r="F79" s="2"/>
      <c r="G79" s="2"/>
      <c r="H79" s="2"/>
      <c r="I79" s="2"/>
      <c r="J79" s="2"/>
      <c r="K79" s="2"/>
      <c r="L79" s="2"/>
    </row>
    <row r="80" spans="1:12" x14ac:dyDescent="0.25">
      <c r="A80" s="2"/>
      <c r="B80" s="2"/>
      <c r="C80" s="2"/>
      <c r="D80" s="2"/>
      <c r="E80" s="2"/>
      <c r="F80" s="2"/>
      <c r="G80" s="2"/>
      <c r="H80" s="2"/>
      <c r="I80" s="2"/>
      <c r="J80" s="2"/>
      <c r="K80" s="2"/>
      <c r="L80" s="2"/>
    </row>
  </sheetData>
  <mergeCells count="1">
    <mergeCell ref="A1:K1"/>
  </mergeCells>
  <printOptions horizontalCentered="1" verticalCentered="1"/>
  <pageMargins left="0.45" right="0.45" top="0.75" bottom="0.75" header="0.25" footer="0.3"/>
  <pageSetup orientation="landscape" horizontalDpi="1200" verticalDpi="1200" r:id="rId1"/>
  <headerFooter scaleWithDoc="0">
    <oddHeader>&amp;C&amp;G</oddHeader>
    <oddFooter xml:space="preserve">&amp;R&amp;"+,Italic"&amp;8Office of the Provost           </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vt:lpstr>
      <vt:lpstr>Table!Print_Area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Headcount of Faculty by Faculty Category and Sex</dc:title>
  <dc:creator>Yows, Kristina</dc:creator>
  <cp:lastModifiedBy>Yows, Kristina</cp:lastModifiedBy>
  <cp:lastPrinted>2026-04-11T22:07:50Z</cp:lastPrinted>
  <dcterms:created xsi:type="dcterms:W3CDTF">2015-12-04T21:49:47Z</dcterms:created>
  <dcterms:modified xsi:type="dcterms:W3CDTF">2026-04-12T01:40:48Z</dcterms:modified>
</cp:coreProperties>
</file>