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31F3C50B-7792-4A12-BD3A-30FFE27105C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y Rank" sheetId="1" r:id="rId1"/>
  </sheets>
  <definedNames>
    <definedName name="_xlnm.Print_Area" localSheetId="0">'By Rank'!$A$1:$K$126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2" i="1" l="1"/>
  <c r="K93" i="1"/>
  <c r="K97" i="1"/>
  <c r="K98" i="1"/>
  <c r="K102" i="1"/>
  <c r="K103" i="1"/>
  <c r="K107" i="1"/>
  <c r="K108" i="1"/>
  <c r="K112" i="1"/>
  <c r="K113" i="1"/>
  <c r="K117" i="1"/>
  <c r="K118" i="1"/>
  <c r="K122" i="1"/>
  <c r="K123" i="1"/>
  <c r="K120" i="1" l="1"/>
  <c r="K99" i="1"/>
  <c r="K106" i="1"/>
  <c r="K100" i="1"/>
  <c r="K124" i="1"/>
  <c r="K125" i="1"/>
  <c r="K119" i="1"/>
  <c r="K96" i="1"/>
  <c r="K105" i="1"/>
  <c r="K114" i="1"/>
  <c r="K121" i="1"/>
  <c r="K110" i="1"/>
  <c r="K116" i="1"/>
  <c r="K104" i="1"/>
  <c r="K101" i="1"/>
  <c r="K90" i="1"/>
  <c r="K115" i="1"/>
  <c r="K91" i="1"/>
  <c r="K111" i="1"/>
  <c r="K95" i="1"/>
  <c r="K94" i="1"/>
  <c r="K109" i="1"/>
  <c r="J123" i="1" l="1"/>
  <c r="I123" i="1"/>
  <c r="H123" i="1"/>
  <c r="G123" i="1"/>
  <c r="F123" i="1"/>
  <c r="E123" i="1"/>
  <c r="D123" i="1"/>
  <c r="C123" i="1"/>
  <c r="B123" i="1"/>
  <c r="J122" i="1"/>
  <c r="J124" i="1" s="1"/>
  <c r="I122" i="1"/>
  <c r="H122" i="1"/>
  <c r="G122" i="1"/>
  <c r="F122" i="1"/>
  <c r="E122" i="1"/>
  <c r="D122" i="1"/>
  <c r="C122" i="1"/>
  <c r="B122" i="1"/>
  <c r="B121" i="1" s="1"/>
  <c r="J118" i="1"/>
  <c r="I118" i="1"/>
  <c r="H118" i="1"/>
  <c r="G118" i="1"/>
  <c r="F118" i="1"/>
  <c r="E118" i="1"/>
  <c r="D118" i="1"/>
  <c r="C118" i="1"/>
  <c r="B118" i="1"/>
  <c r="J117" i="1"/>
  <c r="I117" i="1"/>
  <c r="H117" i="1"/>
  <c r="G117" i="1"/>
  <c r="F117" i="1"/>
  <c r="E117" i="1"/>
  <c r="D117" i="1"/>
  <c r="C117" i="1"/>
  <c r="B117" i="1"/>
  <c r="J113" i="1"/>
  <c r="I113" i="1"/>
  <c r="H113" i="1"/>
  <c r="G113" i="1"/>
  <c r="F113" i="1"/>
  <c r="E113" i="1"/>
  <c r="D113" i="1"/>
  <c r="C113" i="1"/>
  <c r="B113" i="1"/>
  <c r="J112" i="1"/>
  <c r="I112" i="1"/>
  <c r="H112" i="1"/>
  <c r="G112" i="1"/>
  <c r="F112" i="1"/>
  <c r="E112" i="1"/>
  <c r="D112" i="1"/>
  <c r="C112" i="1"/>
  <c r="B112" i="1"/>
  <c r="J108" i="1"/>
  <c r="I108" i="1"/>
  <c r="H108" i="1"/>
  <c r="G108" i="1"/>
  <c r="F108" i="1"/>
  <c r="E108" i="1"/>
  <c r="D108" i="1"/>
  <c r="C108" i="1"/>
  <c r="B108" i="1"/>
  <c r="J107" i="1"/>
  <c r="I107" i="1"/>
  <c r="H107" i="1"/>
  <c r="G107" i="1"/>
  <c r="F107" i="1"/>
  <c r="E107" i="1"/>
  <c r="D107" i="1"/>
  <c r="C107" i="1"/>
  <c r="B107" i="1"/>
  <c r="J103" i="1"/>
  <c r="I103" i="1"/>
  <c r="H103" i="1"/>
  <c r="G103" i="1"/>
  <c r="F103" i="1"/>
  <c r="E103" i="1"/>
  <c r="D103" i="1"/>
  <c r="C103" i="1"/>
  <c r="B103" i="1"/>
  <c r="J102" i="1"/>
  <c r="I102" i="1"/>
  <c r="H102" i="1"/>
  <c r="G102" i="1"/>
  <c r="F102" i="1"/>
  <c r="E102" i="1"/>
  <c r="D102" i="1"/>
  <c r="C102" i="1"/>
  <c r="B102" i="1"/>
  <c r="J98" i="1"/>
  <c r="I98" i="1"/>
  <c r="H98" i="1"/>
  <c r="G98" i="1"/>
  <c r="F98" i="1"/>
  <c r="E98" i="1"/>
  <c r="D98" i="1"/>
  <c r="C98" i="1"/>
  <c r="B98" i="1"/>
  <c r="J97" i="1"/>
  <c r="I97" i="1"/>
  <c r="H97" i="1"/>
  <c r="G97" i="1"/>
  <c r="F97" i="1"/>
  <c r="E97" i="1"/>
  <c r="D97" i="1"/>
  <c r="C97" i="1"/>
  <c r="B97" i="1"/>
  <c r="J93" i="1"/>
  <c r="I93" i="1"/>
  <c r="H93" i="1"/>
  <c r="G93" i="1"/>
  <c r="F93" i="1"/>
  <c r="E93" i="1"/>
  <c r="D93" i="1"/>
  <c r="C93" i="1"/>
  <c r="B93" i="1"/>
  <c r="J92" i="1"/>
  <c r="I92" i="1"/>
  <c r="H92" i="1"/>
  <c r="G92" i="1"/>
  <c r="F92" i="1"/>
  <c r="E92" i="1"/>
  <c r="D92" i="1"/>
  <c r="C92" i="1"/>
  <c r="B92" i="1"/>
  <c r="J89" i="1"/>
  <c r="I89" i="1"/>
  <c r="H89" i="1"/>
  <c r="G89" i="1"/>
  <c r="F89" i="1"/>
  <c r="E89" i="1"/>
  <c r="D89" i="1"/>
  <c r="C89" i="1"/>
  <c r="B89" i="1"/>
  <c r="J85" i="1"/>
  <c r="I85" i="1"/>
  <c r="H85" i="1"/>
  <c r="G85" i="1"/>
  <c r="F85" i="1"/>
  <c r="E85" i="1"/>
  <c r="D85" i="1"/>
  <c r="C85" i="1"/>
  <c r="B85" i="1"/>
  <c r="J84" i="1"/>
  <c r="I84" i="1"/>
  <c r="H84" i="1"/>
  <c r="G84" i="1"/>
  <c r="F84" i="1"/>
  <c r="E84" i="1"/>
  <c r="D84" i="1"/>
  <c r="C84" i="1"/>
  <c r="B84" i="1"/>
  <c r="J81" i="1"/>
  <c r="I81" i="1"/>
  <c r="H81" i="1"/>
  <c r="G81" i="1"/>
  <c r="F81" i="1"/>
  <c r="E81" i="1"/>
  <c r="D81" i="1"/>
  <c r="C81" i="1"/>
  <c r="B81" i="1"/>
  <c r="J80" i="1"/>
  <c r="I80" i="1"/>
  <c r="H80" i="1"/>
  <c r="G80" i="1"/>
  <c r="F80" i="1"/>
  <c r="E80" i="1"/>
  <c r="D80" i="1"/>
  <c r="C80" i="1"/>
  <c r="B80" i="1"/>
  <c r="J79" i="1"/>
  <c r="I79" i="1"/>
  <c r="H79" i="1"/>
  <c r="G79" i="1"/>
  <c r="F79" i="1"/>
  <c r="E79" i="1"/>
  <c r="D79" i="1"/>
  <c r="C79" i="1"/>
  <c r="B79" i="1"/>
  <c r="J76" i="1"/>
  <c r="I76" i="1"/>
  <c r="H76" i="1"/>
  <c r="G76" i="1"/>
  <c r="F76" i="1"/>
  <c r="E76" i="1"/>
  <c r="D76" i="1"/>
  <c r="C76" i="1"/>
  <c r="B76" i="1"/>
  <c r="J75" i="1"/>
  <c r="I75" i="1"/>
  <c r="H75" i="1"/>
  <c r="G75" i="1"/>
  <c r="F75" i="1"/>
  <c r="E75" i="1"/>
  <c r="D75" i="1"/>
  <c r="C75" i="1"/>
  <c r="B75" i="1"/>
  <c r="J74" i="1"/>
  <c r="I74" i="1"/>
  <c r="H74" i="1"/>
  <c r="G74" i="1"/>
  <c r="F74" i="1"/>
  <c r="E74" i="1"/>
  <c r="D74" i="1"/>
  <c r="C74" i="1"/>
  <c r="B74" i="1"/>
  <c r="J71" i="1"/>
  <c r="I71" i="1"/>
  <c r="H71" i="1"/>
  <c r="G71" i="1"/>
  <c r="F71" i="1"/>
  <c r="E71" i="1"/>
  <c r="D71" i="1"/>
  <c r="C71" i="1"/>
  <c r="B71" i="1"/>
  <c r="J70" i="1"/>
  <c r="I70" i="1"/>
  <c r="H70" i="1"/>
  <c r="G70" i="1"/>
  <c r="F70" i="1"/>
  <c r="E70" i="1"/>
  <c r="D70" i="1"/>
  <c r="C70" i="1"/>
  <c r="B70" i="1"/>
  <c r="J69" i="1"/>
  <c r="I69" i="1"/>
  <c r="H69" i="1"/>
  <c r="G69" i="1"/>
  <c r="F69" i="1"/>
  <c r="E69" i="1"/>
  <c r="D69" i="1"/>
  <c r="C69" i="1"/>
  <c r="B69" i="1"/>
  <c r="J66" i="1"/>
  <c r="I66" i="1"/>
  <c r="H66" i="1"/>
  <c r="G66" i="1"/>
  <c r="F66" i="1"/>
  <c r="E66" i="1"/>
  <c r="D66" i="1"/>
  <c r="C66" i="1"/>
  <c r="B66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5" i="1"/>
  <c r="I5" i="1"/>
  <c r="H5" i="1"/>
  <c r="G5" i="1"/>
  <c r="F5" i="1"/>
  <c r="E5" i="1"/>
  <c r="D5" i="1"/>
  <c r="C5" i="1"/>
  <c r="B5" i="1"/>
  <c r="J4" i="1"/>
  <c r="I4" i="1"/>
  <c r="H4" i="1"/>
  <c r="G4" i="1"/>
  <c r="F4" i="1"/>
  <c r="E4" i="1"/>
  <c r="D4" i="1"/>
  <c r="C4" i="1"/>
  <c r="B4" i="1"/>
  <c r="K84" i="1"/>
  <c r="K85" i="1"/>
  <c r="K79" i="1"/>
  <c r="K80" i="1"/>
  <c r="K74" i="1"/>
  <c r="K75" i="1"/>
  <c r="K69" i="1"/>
  <c r="K70" i="1"/>
  <c r="K64" i="1"/>
  <c r="K65" i="1"/>
  <c r="K59" i="1"/>
  <c r="K60" i="1"/>
  <c r="K54" i="1"/>
  <c r="K55" i="1"/>
  <c r="K44" i="1"/>
  <c r="K45" i="1"/>
  <c r="K39" i="1"/>
  <c r="K40" i="1"/>
  <c r="K34" i="1"/>
  <c r="K35" i="1"/>
  <c r="K29" i="1"/>
  <c r="K30" i="1"/>
  <c r="K23" i="1"/>
  <c r="K24" i="1"/>
  <c r="K18" i="1"/>
  <c r="K19" i="1"/>
  <c r="K13" i="1"/>
  <c r="K14" i="1"/>
  <c r="K8" i="1"/>
  <c r="K9" i="1"/>
  <c r="C111" i="1" l="1"/>
  <c r="F96" i="1"/>
  <c r="E96" i="1"/>
  <c r="C104" i="1"/>
  <c r="B91" i="1"/>
  <c r="J91" i="1"/>
  <c r="D106" i="1"/>
  <c r="E124" i="1"/>
  <c r="E94" i="1"/>
  <c r="C96" i="1"/>
  <c r="E104" i="1"/>
  <c r="B99" i="1"/>
  <c r="J99" i="1"/>
  <c r="F109" i="1"/>
  <c r="G124" i="1"/>
  <c r="I91" i="1"/>
  <c r="H91" i="1"/>
  <c r="F120" i="1"/>
  <c r="G104" i="1"/>
  <c r="F121" i="1"/>
  <c r="D111" i="1"/>
  <c r="G91" i="1"/>
  <c r="H109" i="1"/>
  <c r="C116" i="1"/>
  <c r="B109" i="1"/>
  <c r="J109" i="1"/>
  <c r="E119" i="1"/>
  <c r="I105" i="1"/>
  <c r="F125" i="1"/>
  <c r="D96" i="1"/>
  <c r="G110" i="1"/>
  <c r="D110" i="1"/>
  <c r="G119" i="1"/>
  <c r="J100" i="1"/>
  <c r="C115" i="1"/>
  <c r="F111" i="1"/>
  <c r="I121" i="1"/>
  <c r="C94" i="1"/>
  <c r="H99" i="1"/>
  <c r="F104" i="1"/>
  <c r="C106" i="1"/>
  <c r="H114" i="1"/>
  <c r="G95" i="1"/>
  <c r="B100" i="1"/>
  <c r="E111" i="1"/>
  <c r="B120" i="1"/>
  <c r="J116" i="1"/>
  <c r="D125" i="1"/>
  <c r="I104" i="1"/>
  <c r="H105" i="1"/>
  <c r="D109" i="1"/>
  <c r="G114" i="1"/>
  <c r="D119" i="1"/>
  <c r="E125" i="1"/>
  <c r="B105" i="1"/>
  <c r="J105" i="1"/>
  <c r="E110" i="1"/>
  <c r="I114" i="1"/>
  <c r="F119" i="1"/>
  <c r="H124" i="1"/>
  <c r="D91" i="1"/>
  <c r="C95" i="1"/>
  <c r="H94" i="1"/>
  <c r="G99" i="1"/>
  <c r="F100" i="1"/>
  <c r="D104" i="1"/>
  <c r="B114" i="1"/>
  <c r="J114" i="1"/>
  <c r="G116" i="1"/>
  <c r="J121" i="1"/>
  <c r="I124" i="1"/>
  <c r="F94" i="1"/>
  <c r="J96" i="1"/>
  <c r="I99" i="1"/>
  <c r="F101" i="1"/>
  <c r="E105" i="1"/>
  <c r="H106" i="1"/>
  <c r="I109" i="1"/>
  <c r="H110" i="1"/>
  <c r="D114" i="1"/>
  <c r="I116" i="1"/>
  <c r="H116" i="1"/>
  <c r="C124" i="1"/>
  <c r="B95" i="1"/>
  <c r="G100" i="1"/>
  <c r="B104" i="1"/>
  <c r="D90" i="1"/>
  <c r="D94" i="1"/>
  <c r="H100" i="1"/>
  <c r="B101" i="1"/>
  <c r="D105" i="1"/>
  <c r="G111" i="1"/>
  <c r="H125" i="1"/>
  <c r="C91" i="1"/>
  <c r="E90" i="1"/>
  <c r="F105" i="1"/>
  <c r="C110" i="1"/>
  <c r="E109" i="1"/>
  <c r="I115" i="1"/>
  <c r="F116" i="1"/>
  <c r="B125" i="1"/>
  <c r="J125" i="1"/>
  <c r="J95" i="1"/>
  <c r="C90" i="1"/>
  <c r="I106" i="1"/>
  <c r="F115" i="1"/>
  <c r="G115" i="1"/>
  <c r="C120" i="1"/>
  <c r="C119" i="1"/>
  <c r="G125" i="1"/>
  <c r="I110" i="1"/>
  <c r="B116" i="1"/>
  <c r="D120" i="1"/>
  <c r="H90" i="1"/>
  <c r="D95" i="1"/>
  <c r="I100" i="1"/>
  <c r="E101" i="1"/>
  <c r="J104" i="1"/>
  <c r="B106" i="1"/>
  <c r="J106" i="1"/>
  <c r="H111" i="1"/>
  <c r="H115" i="1"/>
  <c r="E120" i="1"/>
  <c r="I125" i="1"/>
  <c r="G94" i="1"/>
  <c r="F95" i="1"/>
  <c r="D99" i="1"/>
  <c r="C100" i="1"/>
  <c r="C99" i="1"/>
  <c r="I101" i="1"/>
  <c r="H101" i="1"/>
  <c r="G101" i="1"/>
  <c r="C114" i="1"/>
  <c r="B115" i="1"/>
  <c r="J115" i="1"/>
  <c r="H119" i="1"/>
  <c r="G120" i="1"/>
  <c r="J120" i="1"/>
  <c r="D121" i="1"/>
  <c r="C121" i="1"/>
  <c r="B124" i="1"/>
  <c r="G96" i="1"/>
  <c r="B96" i="1"/>
  <c r="J101" i="1"/>
  <c r="F124" i="1"/>
  <c r="I94" i="1"/>
  <c r="H95" i="1"/>
  <c r="F99" i="1"/>
  <c r="E100" i="1"/>
  <c r="E106" i="1"/>
  <c r="G109" i="1"/>
  <c r="F110" i="1"/>
  <c r="E114" i="1"/>
  <c r="D115" i="1"/>
  <c r="B119" i="1"/>
  <c r="J119" i="1"/>
  <c r="I120" i="1"/>
  <c r="E121" i="1"/>
  <c r="F90" i="1"/>
  <c r="E91" i="1"/>
  <c r="B94" i="1"/>
  <c r="J94" i="1"/>
  <c r="I95" i="1"/>
  <c r="H96" i="1"/>
  <c r="E99" i="1"/>
  <c r="D100" i="1"/>
  <c r="C101" i="1"/>
  <c r="H104" i="1"/>
  <c r="G105" i="1"/>
  <c r="F106" i="1"/>
  <c r="C109" i="1"/>
  <c r="B110" i="1"/>
  <c r="J110" i="1"/>
  <c r="I111" i="1"/>
  <c r="F114" i="1"/>
  <c r="E115" i="1"/>
  <c r="D116" i="1"/>
  <c r="I119" i="1"/>
  <c r="H120" i="1"/>
  <c r="G121" i="1"/>
  <c r="D124" i="1"/>
  <c r="C125" i="1"/>
  <c r="G90" i="1"/>
  <c r="F91" i="1"/>
  <c r="I96" i="1"/>
  <c r="D101" i="1"/>
  <c r="G106" i="1"/>
  <c r="B111" i="1"/>
  <c r="J111" i="1"/>
  <c r="E116" i="1"/>
  <c r="H121" i="1"/>
  <c r="I90" i="1"/>
  <c r="B90" i="1"/>
  <c r="J90" i="1"/>
  <c r="E95" i="1"/>
  <c r="C105" i="1"/>
  <c r="K66" i="1" l="1"/>
  <c r="K41" i="1"/>
  <c r="K89" i="1" l="1"/>
  <c r="K49" i="1" l="1"/>
  <c r="K5" i="1" l="1"/>
  <c r="K10" i="1"/>
  <c r="K15" i="1"/>
  <c r="K20" i="1"/>
  <c r="K26" i="1"/>
  <c r="K31" i="1"/>
  <c r="K36" i="1"/>
  <c r="K51" i="1"/>
  <c r="K56" i="1"/>
  <c r="K61" i="1"/>
  <c r="K71" i="1"/>
  <c r="K76" i="1"/>
  <c r="K81" i="1"/>
  <c r="K25" i="1"/>
  <c r="K50" i="1" l="1"/>
  <c r="K4" i="1" l="1"/>
</calcChain>
</file>

<file path=xl/sharedStrings.xml><?xml version="1.0" encoding="utf-8"?>
<sst xmlns="http://schemas.openxmlformats.org/spreadsheetml/2006/main" count="123" uniqueCount="20">
  <si>
    <t>Professor</t>
  </si>
  <si>
    <t>Women</t>
  </si>
  <si>
    <t>Men</t>
  </si>
  <si>
    <t>% Women</t>
  </si>
  <si>
    <t>Associate Professor</t>
  </si>
  <si>
    <t xml:space="preserve">Assistant Professor </t>
  </si>
  <si>
    <t>Instructor</t>
  </si>
  <si>
    <t>Total Faculty</t>
  </si>
  <si>
    <t>Lecturer</t>
  </si>
  <si>
    <t>Associate</t>
  </si>
  <si>
    <t>Assistant in Instruction</t>
  </si>
  <si>
    <t>Clinical Track</t>
  </si>
  <si>
    <t>Other Non-Tenure Track</t>
  </si>
  <si>
    <t>Source: November 1 Faculty Status and PeopleSoft HR, as reported in the Tenure Report</t>
  </si>
  <si>
    <t>Tenured/Tenure Track</t>
  </si>
  <si>
    <t>continued</t>
  </si>
  <si>
    <t>Headcount of Faculty by Faculty Category, Rank, and Sex</t>
  </si>
  <si>
    <t>% Men</t>
  </si>
  <si>
    <r>
      <t>Headcount of Faculty by Faculty Category, Rank, and Sex</t>
    </r>
    <r>
      <rPr>
        <b/>
        <i/>
        <sz val="11"/>
        <rFont val="Arial"/>
        <family val="2"/>
      </rPr>
      <t>, continued</t>
    </r>
  </si>
  <si>
    <t>Faculty Category  |  Rank  | 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</si>
</sst>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dotted">
        <color theme="0" tint="-0.34998626667073579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/>
    <xf numFmtId="3" fontId="4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top" wrapText="1"/>
    </xf>
    <xf numFmtId="164" fontId="5" fillId="0" borderId="0" xfId="0" applyNumberFormat="1" applyFont="1"/>
    <xf numFmtId="0" fontId="8" fillId="0" borderId="0" xfId="0" applyFont="1"/>
    <xf numFmtId="164" fontId="5" fillId="0" borderId="2" xfId="0" applyNumberFormat="1" applyFont="1" applyBorder="1"/>
    <xf numFmtId="164" fontId="5" fillId="0" borderId="1" xfId="0" applyNumberFormat="1" applyFont="1" applyBorder="1"/>
    <xf numFmtId="164" fontId="4" fillId="0" borderId="0" xfId="1" applyNumberFormat="1" applyFont="1" applyBorder="1"/>
    <xf numFmtId="164" fontId="5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3" xfId="0" applyFont="1" applyBorder="1"/>
    <xf numFmtId="3" fontId="3" fillId="0" borderId="3" xfId="0" applyNumberFormat="1" applyFont="1" applyBorder="1"/>
    <xf numFmtId="164" fontId="5" fillId="0" borderId="0" xfId="1" applyNumberFormat="1" applyFont="1"/>
    <xf numFmtId="3" fontId="4" fillId="0" borderId="4" xfId="0" applyNumberFormat="1" applyFont="1" applyBorder="1"/>
    <xf numFmtId="0" fontId="8" fillId="0" borderId="4" xfId="0" applyFont="1" applyBorder="1"/>
    <xf numFmtId="0" fontId="6" fillId="0" borderId="0" xfId="0" applyFont="1" applyAlignment="1">
      <alignment horizontal="centerContinuous" vertical="top" wrapText="1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4"/>
    </xf>
    <xf numFmtId="0" fontId="4" fillId="0" borderId="4" xfId="0" applyFont="1" applyBorder="1" applyAlignment="1">
      <alignment horizontal="left" indent="4"/>
    </xf>
    <xf numFmtId="0" fontId="5" fillId="0" borderId="0" xfId="0" applyFont="1" applyAlignment="1">
      <alignment horizontal="left" indent="4"/>
    </xf>
    <xf numFmtId="0" fontId="5" fillId="0" borderId="2" xfId="0" applyFont="1" applyBorder="1" applyAlignment="1">
      <alignment horizontal="left" indent="4"/>
    </xf>
    <xf numFmtId="0" fontId="5" fillId="0" borderId="1" xfId="0" applyFont="1" applyBorder="1" applyAlignment="1">
      <alignment horizontal="left" indent="4"/>
    </xf>
    <xf numFmtId="0" fontId="9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0"/>
  <sheetViews>
    <sheetView tabSelected="1" zoomScaleNormal="100" workbookViewId="0">
      <selection activeCell="O19" sqref="O19"/>
    </sheetView>
  </sheetViews>
  <sheetFormatPr defaultColWidth="9" defaultRowHeight="12.5" x14ac:dyDescent="0.25"/>
  <cols>
    <col min="1" max="1" width="22.6640625" style="1" customWidth="1"/>
    <col min="2" max="11" width="8.58203125" style="1" customWidth="1"/>
    <col min="12" max="16384" width="9" style="1"/>
  </cols>
  <sheetData>
    <row r="1" spans="1:13" customFormat="1" ht="14" customHeight="1" x14ac:dyDescent="0.3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6"/>
    </row>
    <row r="2" spans="1:13" customFormat="1" ht="6" customHeight="1" x14ac:dyDescent="0.3">
      <c r="B2" s="7"/>
      <c r="C2" s="7"/>
      <c r="D2" s="7"/>
      <c r="E2" s="7"/>
      <c r="F2" s="7"/>
      <c r="G2" s="7"/>
      <c r="H2" s="7"/>
      <c r="I2" s="7"/>
      <c r="J2" s="7"/>
      <c r="K2" s="7"/>
      <c r="L2" s="6"/>
    </row>
    <row r="3" spans="1:13" x14ac:dyDescent="0.25">
      <c r="A3" s="27" t="s">
        <v>19</v>
      </c>
      <c r="B3" s="3">
        <v>2016</v>
      </c>
      <c r="C3" s="3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  <c r="I3" s="3">
        <v>2023</v>
      </c>
      <c r="J3" s="3">
        <v>2024</v>
      </c>
      <c r="K3" s="3">
        <v>2025</v>
      </c>
      <c r="L3" s="2"/>
    </row>
    <row r="4" spans="1:13" x14ac:dyDescent="0.25">
      <c r="A4" s="15" t="s">
        <v>14</v>
      </c>
      <c r="B4" s="16">
        <f t="shared" ref="B4:E4" si="0">SUM(B6,B7,B11,B12,B16,B17,B21,B22)</f>
        <v>1528</v>
      </c>
      <c r="C4" s="16">
        <f t="shared" si="0"/>
        <v>1516</v>
      </c>
      <c r="D4" s="16">
        <f t="shared" si="0"/>
        <v>1496</v>
      </c>
      <c r="E4" s="16">
        <f t="shared" si="0"/>
        <v>1485</v>
      </c>
      <c r="F4" s="16">
        <f>SUM(F6,F7,F11,F12,F16,F17,F21,F22)</f>
        <v>1463</v>
      </c>
      <c r="G4" s="16">
        <f t="shared" ref="G4:J4" si="1">SUM(G6,G7,G11,G12,G16,G17,G21,G22)</f>
        <v>1447</v>
      </c>
      <c r="H4" s="16">
        <f t="shared" si="1"/>
        <v>1437</v>
      </c>
      <c r="I4" s="16">
        <f t="shared" si="1"/>
        <v>1407</v>
      </c>
      <c r="J4" s="16">
        <f t="shared" si="1"/>
        <v>1424</v>
      </c>
      <c r="K4" s="16">
        <f t="shared" ref="K4" si="2">SUM(K6,K7,K11,K12,K16,K17,K21,K22)</f>
        <v>1417</v>
      </c>
      <c r="L4" s="16"/>
    </row>
    <row r="5" spans="1:13" x14ac:dyDescent="0.25">
      <c r="A5" s="21" t="s">
        <v>0</v>
      </c>
      <c r="B5" s="14">
        <f t="shared" ref="B5:I5" si="3">SUM(B6:B7)</f>
        <v>748</v>
      </c>
      <c r="C5" s="14">
        <f t="shared" si="3"/>
        <v>752</v>
      </c>
      <c r="D5" s="14">
        <f t="shared" si="3"/>
        <v>737</v>
      </c>
      <c r="E5" s="14">
        <f t="shared" si="3"/>
        <v>724</v>
      </c>
      <c r="F5" s="14">
        <f t="shared" si="3"/>
        <v>705</v>
      </c>
      <c r="G5" s="14">
        <f t="shared" si="3"/>
        <v>698</v>
      </c>
      <c r="H5" s="14">
        <f t="shared" si="3"/>
        <v>683</v>
      </c>
      <c r="I5" s="14">
        <f t="shared" si="3"/>
        <v>677</v>
      </c>
      <c r="J5" s="14">
        <f t="shared" ref="J5:K5" si="4">SUM(J6:J7)</f>
        <v>690</v>
      </c>
      <c r="K5" s="14">
        <f t="shared" si="4"/>
        <v>675</v>
      </c>
      <c r="L5" s="4"/>
      <c r="M5" s="9"/>
    </row>
    <row r="6" spans="1:13" x14ac:dyDescent="0.25">
      <c r="A6" s="22" t="s">
        <v>2</v>
      </c>
      <c r="B6" s="5">
        <v>575</v>
      </c>
      <c r="C6" s="5">
        <v>570</v>
      </c>
      <c r="D6" s="5">
        <v>555</v>
      </c>
      <c r="E6" s="5">
        <v>538</v>
      </c>
      <c r="F6" s="5">
        <v>522</v>
      </c>
      <c r="G6" s="9">
        <v>513</v>
      </c>
      <c r="H6" s="9">
        <v>491</v>
      </c>
      <c r="I6" s="9">
        <v>490</v>
      </c>
      <c r="J6" s="9">
        <v>494</v>
      </c>
      <c r="K6" s="9">
        <v>484</v>
      </c>
      <c r="L6" s="2"/>
      <c r="M6" s="9"/>
    </row>
    <row r="7" spans="1:13" x14ac:dyDescent="0.25">
      <c r="A7" s="23" t="s">
        <v>1</v>
      </c>
      <c r="B7" s="18">
        <v>173</v>
      </c>
      <c r="C7" s="18">
        <v>182</v>
      </c>
      <c r="D7" s="18">
        <v>182</v>
      </c>
      <c r="E7" s="18">
        <v>186</v>
      </c>
      <c r="F7" s="18">
        <v>183</v>
      </c>
      <c r="G7" s="19">
        <v>185</v>
      </c>
      <c r="H7" s="19">
        <v>192</v>
      </c>
      <c r="I7" s="19">
        <v>187</v>
      </c>
      <c r="J7" s="19">
        <v>196</v>
      </c>
      <c r="K7" s="19">
        <v>191</v>
      </c>
      <c r="L7" s="2"/>
      <c r="M7" s="9"/>
    </row>
    <row r="8" spans="1:13" x14ac:dyDescent="0.25">
      <c r="A8" s="24" t="s">
        <v>17</v>
      </c>
      <c r="B8" s="17">
        <f t="shared" ref="B8:J8" si="5">IFERROR(B6/(B6+B7),0)</f>
        <v>0.76871657754010692</v>
      </c>
      <c r="C8" s="17">
        <f t="shared" si="5"/>
        <v>0.75797872340425532</v>
      </c>
      <c r="D8" s="17">
        <f t="shared" si="5"/>
        <v>0.75305291723202172</v>
      </c>
      <c r="E8" s="17">
        <f t="shared" si="5"/>
        <v>0.74309392265193375</v>
      </c>
      <c r="F8" s="17">
        <f t="shared" si="5"/>
        <v>0.74042553191489358</v>
      </c>
      <c r="G8" s="17">
        <f t="shared" si="5"/>
        <v>0.73495702005730656</v>
      </c>
      <c r="H8" s="17">
        <f t="shared" si="5"/>
        <v>0.71888726207906295</v>
      </c>
      <c r="I8" s="17">
        <f t="shared" si="5"/>
        <v>0.72378138847858198</v>
      </c>
      <c r="J8" s="17">
        <f t="shared" si="5"/>
        <v>0.71594202898550729</v>
      </c>
      <c r="K8" s="17">
        <f t="shared" ref="K8" si="6">IFERROR(K6/(K6+K7),0)</f>
        <v>0.71703703703703703</v>
      </c>
      <c r="L8" s="2"/>
      <c r="M8" s="9"/>
    </row>
    <row r="9" spans="1:13" x14ac:dyDescent="0.25">
      <c r="A9" s="25" t="s">
        <v>3</v>
      </c>
      <c r="B9" s="10">
        <f t="shared" ref="B9:J9" si="7">IFERROR(B7/(B6+B7),0)</f>
        <v>0.23128342245989306</v>
      </c>
      <c r="C9" s="10">
        <f t="shared" si="7"/>
        <v>0.24202127659574468</v>
      </c>
      <c r="D9" s="10">
        <f t="shared" si="7"/>
        <v>0.24694708276797828</v>
      </c>
      <c r="E9" s="10">
        <f t="shared" si="7"/>
        <v>0.25690607734806631</v>
      </c>
      <c r="F9" s="10">
        <f t="shared" si="7"/>
        <v>0.25957446808510637</v>
      </c>
      <c r="G9" s="10">
        <f t="shared" si="7"/>
        <v>0.26504297994269344</v>
      </c>
      <c r="H9" s="10">
        <f t="shared" si="7"/>
        <v>0.28111273792093705</v>
      </c>
      <c r="I9" s="10">
        <f t="shared" si="7"/>
        <v>0.27621861152141802</v>
      </c>
      <c r="J9" s="10">
        <f t="shared" si="7"/>
        <v>0.28405797101449276</v>
      </c>
      <c r="K9" s="10">
        <f t="shared" ref="K9" si="8">IFERROR(K7/(K6+K7),0)</f>
        <v>0.28296296296296297</v>
      </c>
      <c r="L9" s="2"/>
      <c r="M9" s="9"/>
    </row>
    <row r="10" spans="1:13" x14ac:dyDescent="0.25">
      <c r="A10" s="21" t="s">
        <v>4</v>
      </c>
      <c r="B10" s="14">
        <f t="shared" ref="B10:E10" si="9">SUM(B11:B12)</f>
        <v>451</v>
      </c>
      <c r="C10" s="14">
        <f t="shared" si="9"/>
        <v>454</v>
      </c>
      <c r="D10" s="14">
        <f t="shared" si="9"/>
        <v>462</v>
      </c>
      <c r="E10" s="14">
        <f t="shared" si="9"/>
        <v>457</v>
      </c>
      <c r="F10" s="14">
        <f t="shared" ref="F10:I10" si="10">SUM(F11:F12)</f>
        <v>458</v>
      </c>
      <c r="G10" s="14">
        <f t="shared" si="10"/>
        <v>445</v>
      </c>
      <c r="H10" s="14">
        <f t="shared" si="10"/>
        <v>441</v>
      </c>
      <c r="I10" s="14">
        <f t="shared" si="10"/>
        <v>412</v>
      </c>
      <c r="J10" s="14">
        <f t="shared" ref="J10:K10" si="11">SUM(J11:J12)</f>
        <v>400</v>
      </c>
      <c r="K10" s="14">
        <f t="shared" si="11"/>
        <v>384</v>
      </c>
      <c r="L10" s="4"/>
      <c r="M10" s="9"/>
    </row>
    <row r="11" spans="1:13" x14ac:dyDescent="0.25">
      <c r="A11" s="22" t="s">
        <v>2</v>
      </c>
      <c r="B11" s="5">
        <v>266</v>
      </c>
      <c r="C11" s="5">
        <v>270</v>
      </c>
      <c r="D11" s="5">
        <v>274</v>
      </c>
      <c r="E11" s="5">
        <v>276</v>
      </c>
      <c r="F11" s="5">
        <v>274</v>
      </c>
      <c r="G11" s="9">
        <v>269</v>
      </c>
      <c r="H11" s="9">
        <v>270</v>
      </c>
      <c r="I11" s="9">
        <v>248</v>
      </c>
      <c r="J11" s="9">
        <v>237</v>
      </c>
      <c r="K11" s="9">
        <v>226</v>
      </c>
      <c r="L11" s="2"/>
      <c r="M11" s="9"/>
    </row>
    <row r="12" spans="1:13" x14ac:dyDescent="0.25">
      <c r="A12" s="23" t="s">
        <v>1</v>
      </c>
      <c r="B12" s="18">
        <v>185</v>
      </c>
      <c r="C12" s="18">
        <v>184</v>
      </c>
      <c r="D12" s="18">
        <v>188</v>
      </c>
      <c r="E12" s="18">
        <v>181</v>
      </c>
      <c r="F12" s="18">
        <v>184</v>
      </c>
      <c r="G12" s="19">
        <v>176</v>
      </c>
      <c r="H12" s="19">
        <v>171</v>
      </c>
      <c r="I12" s="19">
        <v>164</v>
      </c>
      <c r="J12" s="19">
        <v>163</v>
      </c>
      <c r="K12" s="19">
        <v>158</v>
      </c>
      <c r="L12" s="2"/>
      <c r="M12" s="9"/>
    </row>
    <row r="13" spans="1:13" x14ac:dyDescent="0.25">
      <c r="A13" s="24" t="s">
        <v>17</v>
      </c>
      <c r="B13" s="17">
        <f t="shared" ref="B13:J13" si="12">IFERROR(B11/(B11+B12),0)</f>
        <v>0.58980044345898008</v>
      </c>
      <c r="C13" s="17">
        <f t="shared" si="12"/>
        <v>0.59471365638766516</v>
      </c>
      <c r="D13" s="17">
        <f t="shared" si="12"/>
        <v>0.59307359307359309</v>
      </c>
      <c r="E13" s="17">
        <f t="shared" si="12"/>
        <v>0.60393873085339167</v>
      </c>
      <c r="F13" s="17">
        <f t="shared" si="12"/>
        <v>0.59825327510917026</v>
      </c>
      <c r="G13" s="17">
        <f t="shared" si="12"/>
        <v>0.60449438202247197</v>
      </c>
      <c r="H13" s="17">
        <f t="shared" si="12"/>
        <v>0.61224489795918369</v>
      </c>
      <c r="I13" s="17">
        <f t="shared" si="12"/>
        <v>0.60194174757281549</v>
      </c>
      <c r="J13" s="17">
        <f t="shared" si="12"/>
        <v>0.59250000000000003</v>
      </c>
      <c r="K13" s="17">
        <f t="shared" ref="K13" si="13">IFERROR(K11/(K11+K12),0)</f>
        <v>0.58854166666666663</v>
      </c>
      <c r="L13" s="2"/>
      <c r="M13" s="9"/>
    </row>
    <row r="14" spans="1:13" x14ac:dyDescent="0.25">
      <c r="A14" s="25" t="s">
        <v>3</v>
      </c>
      <c r="B14" s="10">
        <f t="shared" ref="B14:J14" si="14">IFERROR(B12/(B11+B12),0)</f>
        <v>0.41019955654101997</v>
      </c>
      <c r="C14" s="10">
        <f t="shared" si="14"/>
        <v>0.40528634361233479</v>
      </c>
      <c r="D14" s="10">
        <f t="shared" si="14"/>
        <v>0.40692640692640691</v>
      </c>
      <c r="E14" s="10">
        <f t="shared" si="14"/>
        <v>0.39606126914660833</v>
      </c>
      <c r="F14" s="10">
        <f t="shared" si="14"/>
        <v>0.40174672489082969</v>
      </c>
      <c r="G14" s="10">
        <f t="shared" si="14"/>
        <v>0.39550561797752809</v>
      </c>
      <c r="H14" s="10">
        <f t="shared" si="14"/>
        <v>0.38775510204081631</v>
      </c>
      <c r="I14" s="10">
        <f t="shared" si="14"/>
        <v>0.39805825242718446</v>
      </c>
      <c r="J14" s="10">
        <f t="shared" si="14"/>
        <v>0.40749999999999997</v>
      </c>
      <c r="K14" s="10">
        <f t="shared" ref="K14" si="15">IFERROR(K12/(K11+K12),0)</f>
        <v>0.41145833333333331</v>
      </c>
      <c r="L14" s="2"/>
      <c r="M14" s="9"/>
    </row>
    <row r="15" spans="1:13" x14ac:dyDescent="0.25">
      <c r="A15" s="21" t="s">
        <v>5</v>
      </c>
      <c r="B15" s="14">
        <f t="shared" ref="B15:E15" si="16">SUM(B16:B17)</f>
        <v>329</v>
      </c>
      <c r="C15" s="14">
        <f t="shared" si="16"/>
        <v>310</v>
      </c>
      <c r="D15" s="14">
        <f t="shared" si="16"/>
        <v>297</v>
      </c>
      <c r="E15" s="14">
        <f t="shared" si="16"/>
        <v>304</v>
      </c>
      <c r="F15" s="14">
        <f t="shared" ref="F15:I15" si="17">SUM(F16:F17)</f>
        <v>300</v>
      </c>
      <c r="G15" s="14">
        <f t="shared" si="17"/>
        <v>304</v>
      </c>
      <c r="H15" s="14">
        <f t="shared" si="17"/>
        <v>313</v>
      </c>
      <c r="I15" s="14">
        <f t="shared" si="17"/>
        <v>317</v>
      </c>
      <c r="J15" s="14">
        <f t="shared" ref="J15:K15" si="18">SUM(J16:J17)</f>
        <v>334</v>
      </c>
      <c r="K15" s="14">
        <f t="shared" si="18"/>
        <v>358</v>
      </c>
      <c r="L15" s="4"/>
    </row>
    <row r="16" spans="1:13" x14ac:dyDescent="0.25">
      <c r="A16" s="22" t="s">
        <v>2</v>
      </c>
      <c r="B16" s="5">
        <v>194</v>
      </c>
      <c r="C16" s="5">
        <v>177</v>
      </c>
      <c r="D16" s="5">
        <v>166</v>
      </c>
      <c r="E16" s="5">
        <v>164</v>
      </c>
      <c r="F16" s="5">
        <v>160</v>
      </c>
      <c r="G16" s="9">
        <v>157</v>
      </c>
      <c r="H16" s="9">
        <v>155</v>
      </c>
      <c r="I16" s="9">
        <v>161</v>
      </c>
      <c r="J16" s="9">
        <v>170</v>
      </c>
      <c r="K16" s="9">
        <v>169</v>
      </c>
      <c r="L16" s="2"/>
    </row>
    <row r="17" spans="1:12" x14ac:dyDescent="0.25">
      <c r="A17" s="23" t="s">
        <v>1</v>
      </c>
      <c r="B17" s="18">
        <v>135</v>
      </c>
      <c r="C17" s="18">
        <v>133</v>
      </c>
      <c r="D17" s="18">
        <v>131</v>
      </c>
      <c r="E17" s="18">
        <v>140</v>
      </c>
      <c r="F17" s="18">
        <v>140</v>
      </c>
      <c r="G17" s="19">
        <v>147</v>
      </c>
      <c r="H17" s="19">
        <v>158</v>
      </c>
      <c r="I17" s="19">
        <v>156</v>
      </c>
      <c r="J17" s="19">
        <v>164</v>
      </c>
      <c r="K17" s="19">
        <v>189</v>
      </c>
      <c r="L17" s="2"/>
    </row>
    <row r="18" spans="1:12" x14ac:dyDescent="0.25">
      <c r="A18" s="24" t="s">
        <v>17</v>
      </c>
      <c r="B18" s="17">
        <f t="shared" ref="B18:J18" si="19">IFERROR(B16/(B16+B17),0)</f>
        <v>0.58966565349544076</v>
      </c>
      <c r="C18" s="17">
        <f t="shared" si="19"/>
        <v>0.57096774193548383</v>
      </c>
      <c r="D18" s="17">
        <f t="shared" si="19"/>
        <v>0.55892255892255893</v>
      </c>
      <c r="E18" s="17">
        <f t="shared" si="19"/>
        <v>0.53947368421052633</v>
      </c>
      <c r="F18" s="17">
        <f t="shared" si="19"/>
        <v>0.53333333333333333</v>
      </c>
      <c r="G18" s="17">
        <f t="shared" si="19"/>
        <v>0.51644736842105265</v>
      </c>
      <c r="H18" s="17">
        <f t="shared" si="19"/>
        <v>0.49520766773162939</v>
      </c>
      <c r="I18" s="17">
        <f t="shared" si="19"/>
        <v>0.50788643533123023</v>
      </c>
      <c r="J18" s="17">
        <f t="shared" si="19"/>
        <v>0.50898203592814373</v>
      </c>
      <c r="K18" s="17">
        <f t="shared" ref="K18" si="20">IFERROR(K16/(K16+K17),0)</f>
        <v>0.47206703910614523</v>
      </c>
      <c r="L18" s="2"/>
    </row>
    <row r="19" spans="1:12" x14ac:dyDescent="0.25">
      <c r="A19" s="25" t="s">
        <v>3</v>
      </c>
      <c r="B19" s="10">
        <f t="shared" ref="B19:J19" si="21">IFERROR(B17/(B16+B17),0)</f>
        <v>0.41033434650455924</v>
      </c>
      <c r="C19" s="10">
        <f t="shared" si="21"/>
        <v>0.42903225806451611</v>
      </c>
      <c r="D19" s="10">
        <f t="shared" si="21"/>
        <v>0.44107744107744107</v>
      </c>
      <c r="E19" s="10">
        <f t="shared" si="21"/>
        <v>0.46052631578947367</v>
      </c>
      <c r="F19" s="10">
        <f t="shared" si="21"/>
        <v>0.46666666666666667</v>
      </c>
      <c r="G19" s="10">
        <f t="shared" si="21"/>
        <v>0.48355263157894735</v>
      </c>
      <c r="H19" s="10">
        <f t="shared" si="21"/>
        <v>0.50479233226837061</v>
      </c>
      <c r="I19" s="10">
        <f t="shared" si="21"/>
        <v>0.49211356466876971</v>
      </c>
      <c r="J19" s="10">
        <f t="shared" si="21"/>
        <v>0.49101796407185627</v>
      </c>
      <c r="K19" s="10">
        <f t="shared" ref="K19" si="22">IFERROR(K17/(K16+K17),0)</f>
        <v>0.52793296089385477</v>
      </c>
      <c r="L19" s="2"/>
    </row>
    <row r="20" spans="1:12" x14ac:dyDescent="0.25">
      <c r="A20" s="21" t="s">
        <v>6</v>
      </c>
      <c r="B20" s="14">
        <f t="shared" ref="B20:I20" si="23">SUM(B21:B22)</f>
        <v>0</v>
      </c>
      <c r="C20" s="14">
        <f t="shared" si="23"/>
        <v>0</v>
      </c>
      <c r="D20" s="14">
        <f t="shared" si="23"/>
        <v>0</v>
      </c>
      <c r="E20" s="14">
        <f t="shared" si="23"/>
        <v>0</v>
      </c>
      <c r="F20" s="14">
        <f t="shared" si="23"/>
        <v>0</v>
      </c>
      <c r="G20" s="14">
        <f t="shared" si="23"/>
        <v>0</v>
      </c>
      <c r="H20" s="14">
        <f t="shared" si="23"/>
        <v>0</v>
      </c>
      <c r="I20" s="14">
        <f t="shared" si="23"/>
        <v>1</v>
      </c>
      <c r="J20" s="14">
        <f t="shared" ref="J20:K20" si="24">SUM(J21:J22)</f>
        <v>0</v>
      </c>
      <c r="K20" s="14">
        <f t="shared" si="24"/>
        <v>0</v>
      </c>
      <c r="L20" s="4"/>
    </row>
    <row r="21" spans="1:12" x14ac:dyDescent="0.25">
      <c r="A21" s="22" t="s">
        <v>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2"/>
    </row>
    <row r="22" spans="1:12" x14ac:dyDescent="0.25">
      <c r="A22" s="23" t="s">
        <v>1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9">
        <v>0</v>
      </c>
      <c r="H22" s="19">
        <v>0</v>
      </c>
      <c r="I22" s="19">
        <v>1</v>
      </c>
      <c r="J22" s="19">
        <v>0</v>
      </c>
      <c r="K22" s="19">
        <v>0</v>
      </c>
      <c r="L22" s="2"/>
    </row>
    <row r="23" spans="1:12" x14ac:dyDescent="0.25">
      <c r="A23" s="24" t="s">
        <v>17</v>
      </c>
      <c r="B23" s="17">
        <f t="shared" ref="B23:J23" si="25">IFERROR(B21/(B21+B22),0)</f>
        <v>0</v>
      </c>
      <c r="C23" s="17">
        <f t="shared" si="25"/>
        <v>0</v>
      </c>
      <c r="D23" s="17">
        <f t="shared" si="25"/>
        <v>0</v>
      </c>
      <c r="E23" s="17">
        <f t="shared" si="25"/>
        <v>0</v>
      </c>
      <c r="F23" s="17">
        <f t="shared" si="25"/>
        <v>0</v>
      </c>
      <c r="G23" s="17">
        <f t="shared" si="25"/>
        <v>0</v>
      </c>
      <c r="H23" s="17">
        <f t="shared" si="25"/>
        <v>0</v>
      </c>
      <c r="I23" s="17">
        <f t="shared" si="25"/>
        <v>0</v>
      </c>
      <c r="J23" s="17">
        <f t="shared" si="25"/>
        <v>0</v>
      </c>
      <c r="K23" s="17">
        <f t="shared" ref="K23" si="26">IFERROR(K21/(K21+K22),0)</f>
        <v>0</v>
      </c>
      <c r="L23" s="2"/>
    </row>
    <row r="24" spans="1:12" x14ac:dyDescent="0.25">
      <c r="A24" s="25" t="s">
        <v>3</v>
      </c>
      <c r="B24" s="10">
        <f t="shared" ref="B24:J24" si="27">IFERROR(B22/(B21+B22),0)</f>
        <v>0</v>
      </c>
      <c r="C24" s="10">
        <f t="shared" si="27"/>
        <v>0</v>
      </c>
      <c r="D24" s="10">
        <f t="shared" si="27"/>
        <v>0</v>
      </c>
      <c r="E24" s="10">
        <f t="shared" si="27"/>
        <v>0</v>
      </c>
      <c r="F24" s="10">
        <f t="shared" si="27"/>
        <v>0</v>
      </c>
      <c r="G24" s="10">
        <f t="shared" si="27"/>
        <v>0</v>
      </c>
      <c r="H24" s="10">
        <f t="shared" si="27"/>
        <v>0</v>
      </c>
      <c r="I24" s="10">
        <f t="shared" si="27"/>
        <v>1</v>
      </c>
      <c r="J24" s="10">
        <f t="shared" si="27"/>
        <v>0</v>
      </c>
      <c r="K24" s="10">
        <f t="shared" ref="K24" si="28">IFERROR(K22/(K21+K22),0)</f>
        <v>0</v>
      </c>
      <c r="L24" s="2"/>
    </row>
    <row r="25" spans="1:12" x14ac:dyDescent="0.25">
      <c r="A25" s="15" t="s">
        <v>11</v>
      </c>
      <c r="B25" s="16">
        <f t="shared" ref="B25:J25" si="29">SUM(B27,B28,B32,B33,B37,B38,B42,B43)</f>
        <v>793</v>
      </c>
      <c r="C25" s="16">
        <f t="shared" si="29"/>
        <v>847</v>
      </c>
      <c r="D25" s="16">
        <f t="shared" si="29"/>
        <v>891</v>
      </c>
      <c r="E25" s="16">
        <f t="shared" si="29"/>
        <v>937</v>
      </c>
      <c r="F25" s="16">
        <f t="shared" si="29"/>
        <v>957</v>
      </c>
      <c r="G25" s="16">
        <f t="shared" si="29"/>
        <v>992</v>
      </c>
      <c r="H25" s="16">
        <f t="shared" si="29"/>
        <v>1012</v>
      </c>
      <c r="I25" s="16">
        <f t="shared" si="29"/>
        <v>1073</v>
      </c>
      <c r="J25" s="16">
        <f t="shared" si="29"/>
        <v>1064</v>
      </c>
      <c r="K25" s="16">
        <f t="shared" ref="K25" si="30">SUM(K27,K28,K32,K33,K37,K38,K42,K43)</f>
        <v>1143</v>
      </c>
      <c r="L25" s="16"/>
    </row>
    <row r="26" spans="1:12" x14ac:dyDescent="0.25">
      <c r="A26" s="21" t="s">
        <v>0</v>
      </c>
      <c r="B26" s="14">
        <f t="shared" ref="B26:I26" si="31">SUM(B27:B28)</f>
        <v>147</v>
      </c>
      <c r="C26" s="14">
        <f t="shared" si="31"/>
        <v>170</v>
      </c>
      <c r="D26" s="14">
        <f t="shared" si="31"/>
        <v>182</v>
      </c>
      <c r="E26" s="14">
        <f t="shared" si="31"/>
        <v>189</v>
      </c>
      <c r="F26" s="14">
        <f t="shared" si="31"/>
        <v>194</v>
      </c>
      <c r="G26" s="14">
        <f t="shared" si="31"/>
        <v>202</v>
      </c>
      <c r="H26" s="14">
        <f t="shared" si="31"/>
        <v>210</v>
      </c>
      <c r="I26" s="14">
        <f t="shared" si="31"/>
        <v>221</v>
      </c>
      <c r="J26" s="14">
        <f t="shared" ref="J26:K26" si="32">SUM(J27:J28)</f>
        <v>245</v>
      </c>
      <c r="K26" s="14">
        <f t="shared" si="32"/>
        <v>261</v>
      </c>
      <c r="L26" s="4"/>
    </row>
    <row r="27" spans="1:12" x14ac:dyDescent="0.25">
      <c r="A27" s="22" t="s">
        <v>2</v>
      </c>
      <c r="B27" s="5">
        <v>92</v>
      </c>
      <c r="C27" s="5">
        <v>107</v>
      </c>
      <c r="D27" s="5">
        <v>115</v>
      </c>
      <c r="E27" s="5">
        <v>120</v>
      </c>
      <c r="F27" s="5">
        <v>119</v>
      </c>
      <c r="G27" s="9">
        <v>117</v>
      </c>
      <c r="H27" s="9">
        <v>119</v>
      </c>
      <c r="I27" s="9">
        <v>127</v>
      </c>
      <c r="J27" s="9">
        <v>140</v>
      </c>
      <c r="K27" s="9">
        <v>150</v>
      </c>
      <c r="L27" s="2"/>
    </row>
    <row r="28" spans="1:12" x14ac:dyDescent="0.25">
      <c r="A28" s="23" t="s">
        <v>1</v>
      </c>
      <c r="B28" s="18">
        <v>55</v>
      </c>
      <c r="C28" s="18">
        <v>63</v>
      </c>
      <c r="D28" s="18">
        <v>67</v>
      </c>
      <c r="E28" s="18">
        <v>69</v>
      </c>
      <c r="F28" s="18">
        <v>75</v>
      </c>
      <c r="G28" s="19">
        <v>85</v>
      </c>
      <c r="H28" s="19">
        <v>91</v>
      </c>
      <c r="I28" s="19">
        <v>94</v>
      </c>
      <c r="J28" s="19">
        <v>105</v>
      </c>
      <c r="K28" s="19">
        <v>111</v>
      </c>
      <c r="L28" s="2"/>
    </row>
    <row r="29" spans="1:12" x14ac:dyDescent="0.25">
      <c r="A29" s="24" t="s">
        <v>17</v>
      </c>
      <c r="B29" s="17">
        <f t="shared" ref="B29:J29" si="33">IFERROR(B27/(B27+B28),0)</f>
        <v>0.62585034013605445</v>
      </c>
      <c r="C29" s="17">
        <f t="shared" si="33"/>
        <v>0.62941176470588234</v>
      </c>
      <c r="D29" s="17">
        <f t="shared" si="33"/>
        <v>0.63186813186813184</v>
      </c>
      <c r="E29" s="17">
        <f t="shared" si="33"/>
        <v>0.63492063492063489</v>
      </c>
      <c r="F29" s="17">
        <f t="shared" si="33"/>
        <v>0.61340206185567014</v>
      </c>
      <c r="G29" s="17">
        <f t="shared" si="33"/>
        <v>0.57920792079207917</v>
      </c>
      <c r="H29" s="17">
        <f t="shared" si="33"/>
        <v>0.56666666666666665</v>
      </c>
      <c r="I29" s="17">
        <f t="shared" si="33"/>
        <v>0.57466063348416285</v>
      </c>
      <c r="J29" s="17">
        <f t="shared" si="33"/>
        <v>0.5714285714285714</v>
      </c>
      <c r="K29" s="17">
        <f t="shared" ref="K29" si="34">IFERROR(K27/(K27+K28),0)</f>
        <v>0.57471264367816088</v>
      </c>
      <c r="L29" s="2"/>
    </row>
    <row r="30" spans="1:12" x14ac:dyDescent="0.25">
      <c r="A30" s="25" t="s">
        <v>3</v>
      </c>
      <c r="B30" s="10">
        <f t="shared" ref="B30:J30" si="35">IFERROR(B28/(B27+B28),0)</f>
        <v>0.37414965986394561</v>
      </c>
      <c r="C30" s="10">
        <f t="shared" si="35"/>
        <v>0.37058823529411766</v>
      </c>
      <c r="D30" s="10">
        <f t="shared" si="35"/>
        <v>0.36813186813186816</v>
      </c>
      <c r="E30" s="10">
        <f t="shared" si="35"/>
        <v>0.36507936507936506</v>
      </c>
      <c r="F30" s="10">
        <f t="shared" si="35"/>
        <v>0.38659793814432991</v>
      </c>
      <c r="G30" s="10">
        <f t="shared" si="35"/>
        <v>0.42079207920792078</v>
      </c>
      <c r="H30" s="10">
        <f t="shared" si="35"/>
        <v>0.43333333333333335</v>
      </c>
      <c r="I30" s="10">
        <f t="shared" si="35"/>
        <v>0.42533936651583709</v>
      </c>
      <c r="J30" s="10">
        <f t="shared" si="35"/>
        <v>0.42857142857142855</v>
      </c>
      <c r="K30" s="10">
        <f t="shared" ref="K30" si="36">IFERROR(K28/(K27+K28),0)</f>
        <v>0.42528735632183906</v>
      </c>
      <c r="L30" s="2"/>
    </row>
    <row r="31" spans="1:12" x14ac:dyDescent="0.25">
      <c r="A31" s="21" t="s">
        <v>4</v>
      </c>
      <c r="B31" s="14">
        <f t="shared" ref="B31:E31" si="37">SUM(B32:B33)</f>
        <v>239</v>
      </c>
      <c r="C31" s="14">
        <f t="shared" si="37"/>
        <v>241</v>
      </c>
      <c r="D31" s="14">
        <f t="shared" si="37"/>
        <v>263</v>
      </c>
      <c r="E31" s="14">
        <f t="shared" si="37"/>
        <v>279</v>
      </c>
      <c r="F31" s="14">
        <f t="shared" ref="F31:I31" si="38">SUM(F32:F33)</f>
        <v>293</v>
      </c>
      <c r="G31" s="14">
        <f t="shared" si="38"/>
        <v>311</v>
      </c>
      <c r="H31" s="14">
        <f t="shared" si="38"/>
        <v>315</v>
      </c>
      <c r="I31" s="14">
        <f t="shared" si="38"/>
        <v>328</v>
      </c>
      <c r="J31" s="14">
        <f t="shared" ref="J31:K31" si="39">SUM(J32:J33)</f>
        <v>332</v>
      </c>
      <c r="K31" s="14">
        <f t="shared" si="39"/>
        <v>338</v>
      </c>
      <c r="L31" s="4"/>
    </row>
    <row r="32" spans="1:12" x14ac:dyDescent="0.25">
      <c r="A32" s="22" t="s">
        <v>2</v>
      </c>
      <c r="B32" s="5">
        <v>128</v>
      </c>
      <c r="C32" s="5">
        <v>124</v>
      </c>
      <c r="D32" s="5">
        <v>137</v>
      </c>
      <c r="E32" s="5">
        <v>142</v>
      </c>
      <c r="F32" s="5">
        <v>150</v>
      </c>
      <c r="G32" s="9">
        <v>158</v>
      </c>
      <c r="H32" s="9">
        <v>152</v>
      </c>
      <c r="I32" s="9">
        <v>151</v>
      </c>
      <c r="J32" s="9">
        <v>144</v>
      </c>
      <c r="K32" s="9">
        <v>149</v>
      </c>
      <c r="L32" s="2"/>
    </row>
    <row r="33" spans="1:12" x14ac:dyDescent="0.25">
      <c r="A33" s="23" t="s">
        <v>1</v>
      </c>
      <c r="B33" s="18">
        <v>111</v>
      </c>
      <c r="C33" s="18">
        <v>117</v>
      </c>
      <c r="D33" s="18">
        <v>126</v>
      </c>
      <c r="E33" s="18">
        <v>137</v>
      </c>
      <c r="F33" s="18">
        <v>143</v>
      </c>
      <c r="G33" s="19">
        <v>153</v>
      </c>
      <c r="H33" s="19">
        <v>163</v>
      </c>
      <c r="I33" s="19">
        <v>177</v>
      </c>
      <c r="J33" s="19">
        <v>188</v>
      </c>
      <c r="K33" s="19">
        <v>189</v>
      </c>
      <c r="L33" s="2"/>
    </row>
    <row r="34" spans="1:12" x14ac:dyDescent="0.25">
      <c r="A34" s="24" t="s">
        <v>17</v>
      </c>
      <c r="B34" s="17">
        <f t="shared" ref="B34:J34" si="40">IFERROR(B32/(B32+B33),0)</f>
        <v>0.53556485355648531</v>
      </c>
      <c r="C34" s="17">
        <f t="shared" si="40"/>
        <v>0.51452282157676343</v>
      </c>
      <c r="D34" s="17">
        <f t="shared" si="40"/>
        <v>0.52091254752851712</v>
      </c>
      <c r="E34" s="17">
        <f t="shared" si="40"/>
        <v>0.50896057347670254</v>
      </c>
      <c r="F34" s="17">
        <f t="shared" si="40"/>
        <v>0.51194539249146753</v>
      </c>
      <c r="G34" s="17">
        <f t="shared" si="40"/>
        <v>0.50803858520900325</v>
      </c>
      <c r="H34" s="17">
        <f t="shared" si="40"/>
        <v>0.48253968253968255</v>
      </c>
      <c r="I34" s="17">
        <f t="shared" si="40"/>
        <v>0.46036585365853661</v>
      </c>
      <c r="J34" s="17">
        <f t="shared" si="40"/>
        <v>0.43373493975903615</v>
      </c>
      <c r="K34" s="17">
        <f t="shared" ref="K34" si="41">IFERROR(K32/(K32+K33),0)</f>
        <v>0.44082840236686388</v>
      </c>
      <c r="L34" s="2"/>
    </row>
    <row r="35" spans="1:12" x14ac:dyDescent="0.25">
      <c r="A35" s="25" t="s">
        <v>3</v>
      </c>
      <c r="B35" s="10">
        <f t="shared" ref="B35:J35" si="42">IFERROR(B33/(B32+B33),0)</f>
        <v>0.46443514644351463</v>
      </c>
      <c r="C35" s="10">
        <f t="shared" si="42"/>
        <v>0.48547717842323651</v>
      </c>
      <c r="D35" s="10">
        <f t="shared" si="42"/>
        <v>0.47908745247148288</v>
      </c>
      <c r="E35" s="10">
        <f t="shared" si="42"/>
        <v>0.49103942652329752</v>
      </c>
      <c r="F35" s="10">
        <f t="shared" si="42"/>
        <v>0.48805460750853241</v>
      </c>
      <c r="G35" s="10">
        <f t="shared" si="42"/>
        <v>0.49196141479099681</v>
      </c>
      <c r="H35" s="10">
        <f t="shared" si="42"/>
        <v>0.51746031746031751</v>
      </c>
      <c r="I35" s="10">
        <f t="shared" si="42"/>
        <v>0.53963414634146345</v>
      </c>
      <c r="J35" s="10">
        <f t="shared" si="42"/>
        <v>0.5662650602409639</v>
      </c>
      <c r="K35" s="10">
        <f t="shared" ref="K35" si="43">IFERROR(K33/(K32+K33),0)</f>
        <v>0.55917159763313606</v>
      </c>
      <c r="L35" s="2"/>
    </row>
    <row r="36" spans="1:12" x14ac:dyDescent="0.25">
      <c r="A36" s="21" t="s">
        <v>5</v>
      </c>
      <c r="B36" s="14">
        <f t="shared" ref="B36:E36" si="44">SUM(B37:B38)</f>
        <v>402</v>
      </c>
      <c r="C36" s="14">
        <f t="shared" si="44"/>
        <v>431</v>
      </c>
      <c r="D36" s="14">
        <f t="shared" si="44"/>
        <v>441</v>
      </c>
      <c r="E36" s="14">
        <f t="shared" si="44"/>
        <v>465</v>
      </c>
      <c r="F36" s="14">
        <f t="shared" ref="F36:I36" si="45">SUM(F37:F38)</f>
        <v>467</v>
      </c>
      <c r="G36" s="14">
        <f t="shared" si="45"/>
        <v>475</v>
      </c>
      <c r="H36" s="14">
        <f t="shared" si="45"/>
        <v>471</v>
      </c>
      <c r="I36" s="14">
        <f t="shared" si="45"/>
        <v>472</v>
      </c>
      <c r="J36" s="14">
        <f t="shared" ref="J36:K36" si="46">SUM(J37:J38)</f>
        <v>472</v>
      </c>
      <c r="K36" s="14">
        <f t="shared" si="46"/>
        <v>536</v>
      </c>
      <c r="L36" s="4"/>
    </row>
    <row r="37" spans="1:12" x14ac:dyDescent="0.25">
      <c r="A37" s="22" t="s">
        <v>2</v>
      </c>
      <c r="B37" s="5">
        <v>181</v>
      </c>
      <c r="C37" s="5">
        <v>201</v>
      </c>
      <c r="D37" s="5">
        <v>190</v>
      </c>
      <c r="E37" s="5">
        <v>197</v>
      </c>
      <c r="F37" s="5">
        <v>204</v>
      </c>
      <c r="G37" s="9">
        <v>196</v>
      </c>
      <c r="H37" s="9">
        <v>193</v>
      </c>
      <c r="I37" s="9">
        <v>193</v>
      </c>
      <c r="J37" s="9">
        <v>202</v>
      </c>
      <c r="K37" s="9">
        <v>244</v>
      </c>
      <c r="L37" s="2"/>
    </row>
    <row r="38" spans="1:12" x14ac:dyDescent="0.25">
      <c r="A38" s="23" t="s">
        <v>1</v>
      </c>
      <c r="B38" s="18">
        <v>221</v>
      </c>
      <c r="C38" s="18">
        <v>230</v>
      </c>
      <c r="D38" s="18">
        <v>251</v>
      </c>
      <c r="E38" s="18">
        <v>268</v>
      </c>
      <c r="F38" s="18">
        <v>263</v>
      </c>
      <c r="G38" s="19">
        <v>279</v>
      </c>
      <c r="H38" s="19">
        <v>278</v>
      </c>
      <c r="I38" s="19">
        <v>279</v>
      </c>
      <c r="J38" s="19">
        <v>270</v>
      </c>
      <c r="K38" s="19">
        <v>292</v>
      </c>
      <c r="L38" s="2"/>
    </row>
    <row r="39" spans="1:12" x14ac:dyDescent="0.25">
      <c r="A39" s="24" t="s">
        <v>17</v>
      </c>
      <c r="B39" s="17">
        <f t="shared" ref="B39:J39" si="47">IFERROR(B37/(B37+B38),0)</f>
        <v>0.45024875621890548</v>
      </c>
      <c r="C39" s="17">
        <f t="shared" si="47"/>
        <v>0.46635730858468677</v>
      </c>
      <c r="D39" s="17">
        <f t="shared" si="47"/>
        <v>0.43083900226757371</v>
      </c>
      <c r="E39" s="17">
        <f t="shared" si="47"/>
        <v>0.42365591397849461</v>
      </c>
      <c r="F39" s="17">
        <f t="shared" si="47"/>
        <v>0.43683083511777304</v>
      </c>
      <c r="G39" s="17">
        <f t="shared" si="47"/>
        <v>0.4126315789473684</v>
      </c>
      <c r="H39" s="17">
        <f t="shared" si="47"/>
        <v>0.40976645435244163</v>
      </c>
      <c r="I39" s="17">
        <f t="shared" si="47"/>
        <v>0.40889830508474578</v>
      </c>
      <c r="J39" s="17">
        <f t="shared" si="47"/>
        <v>0.42796610169491528</v>
      </c>
      <c r="K39" s="17">
        <f t="shared" ref="K39" si="48">IFERROR(K37/(K37+K38),0)</f>
        <v>0.45522388059701491</v>
      </c>
      <c r="L39" s="2"/>
    </row>
    <row r="40" spans="1:12" x14ac:dyDescent="0.25">
      <c r="A40" s="25" t="s">
        <v>3</v>
      </c>
      <c r="B40" s="10">
        <f t="shared" ref="B40:J40" si="49">IFERROR(B38/(B37+B38),0)</f>
        <v>0.54975124378109452</v>
      </c>
      <c r="C40" s="10">
        <f t="shared" si="49"/>
        <v>0.53364269141531318</v>
      </c>
      <c r="D40" s="10">
        <f t="shared" si="49"/>
        <v>0.56916099773242634</v>
      </c>
      <c r="E40" s="10">
        <f t="shared" si="49"/>
        <v>0.57634408602150533</v>
      </c>
      <c r="F40" s="10">
        <f t="shared" si="49"/>
        <v>0.56316916488222701</v>
      </c>
      <c r="G40" s="10">
        <f t="shared" si="49"/>
        <v>0.58736842105263154</v>
      </c>
      <c r="H40" s="10">
        <f t="shared" si="49"/>
        <v>0.59023354564755837</v>
      </c>
      <c r="I40" s="10">
        <f t="shared" si="49"/>
        <v>0.59110169491525422</v>
      </c>
      <c r="J40" s="10">
        <f t="shared" si="49"/>
        <v>0.57203389830508478</v>
      </c>
      <c r="K40" s="10">
        <f t="shared" ref="K40" si="50">IFERROR(K38/(K37+K38),0)</f>
        <v>0.54477611940298509</v>
      </c>
      <c r="L40" s="2"/>
    </row>
    <row r="41" spans="1:12" x14ac:dyDescent="0.25">
      <c r="A41" s="21" t="s">
        <v>6</v>
      </c>
      <c r="B41" s="14">
        <f t="shared" ref="B41:E41" si="51">SUM(B42:B43)</f>
        <v>5</v>
      </c>
      <c r="C41" s="14">
        <f t="shared" si="51"/>
        <v>5</v>
      </c>
      <c r="D41" s="14">
        <f t="shared" si="51"/>
        <v>5</v>
      </c>
      <c r="E41" s="14">
        <f t="shared" si="51"/>
        <v>4</v>
      </c>
      <c r="F41" s="14">
        <f t="shared" ref="F41:I41" si="52">SUM(F42:F43)</f>
        <v>3</v>
      </c>
      <c r="G41" s="14">
        <f t="shared" si="52"/>
        <v>4</v>
      </c>
      <c r="H41" s="14">
        <f t="shared" si="52"/>
        <v>16</v>
      </c>
      <c r="I41" s="14">
        <f t="shared" si="52"/>
        <v>52</v>
      </c>
      <c r="J41" s="14">
        <f t="shared" ref="J41:K41" si="53">SUM(J42:J43)</f>
        <v>15</v>
      </c>
      <c r="K41" s="14">
        <f t="shared" si="53"/>
        <v>8</v>
      </c>
      <c r="L41" s="4"/>
    </row>
    <row r="42" spans="1:12" x14ac:dyDescent="0.25">
      <c r="A42" s="22" t="s">
        <v>2</v>
      </c>
      <c r="B42" s="5">
        <v>2</v>
      </c>
      <c r="C42" s="5">
        <v>2</v>
      </c>
      <c r="D42" s="5">
        <v>2</v>
      </c>
      <c r="E42" s="5">
        <v>1</v>
      </c>
      <c r="F42" s="5">
        <v>1</v>
      </c>
      <c r="G42" s="9">
        <v>1</v>
      </c>
      <c r="H42" s="9">
        <v>6</v>
      </c>
      <c r="I42" s="9">
        <v>37</v>
      </c>
      <c r="J42" s="9">
        <v>9</v>
      </c>
      <c r="K42" s="9">
        <v>6</v>
      </c>
      <c r="L42" s="2"/>
    </row>
    <row r="43" spans="1:12" x14ac:dyDescent="0.25">
      <c r="A43" s="23" t="s">
        <v>1</v>
      </c>
      <c r="B43" s="18">
        <v>3</v>
      </c>
      <c r="C43" s="18">
        <v>3</v>
      </c>
      <c r="D43" s="18">
        <v>3</v>
      </c>
      <c r="E43" s="18">
        <v>3</v>
      </c>
      <c r="F43" s="18">
        <v>2</v>
      </c>
      <c r="G43" s="19">
        <v>3</v>
      </c>
      <c r="H43" s="19">
        <v>10</v>
      </c>
      <c r="I43" s="19">
        <v>15</v>
      </c>
      <c r="J43" s="19">
        <v>6</v>
      </c>
      <c r="K43" s="19">
        <v>2</v>
      </c>
      <c r="L43" s="2"/>
    </row>
    <row r="44" spans="1:12" x14ac:dyDescent="0.25">
      <c r="A44" s="24" t="s">
        <v>17</v>
      </c>
      <c r="B44" s="17">
        <f t="shared" ref="B44:J44" si="54">IFERROR(B42/(B42+B43),0)</f>
        <v>0.4</v>
      </c>
      <c r="C44" s="17">
        <f t="shared" si="54"/>
        <v>0.4</v>
      </c>
      <c r="D44" s="17">
        <f t="shared" si="54"/>
        <v>0.4</v>
      </c>
      <c r="E44" s="17">
        <f t="shared" si="54"/>
        <v>0.25</v>
      </c>
      <c r="F44" s="17">
        <f t="shared" si="54"/>
        <v>0.33333333333333331</v>
      </c>
      <c r="G44" s="17">
        <f t="shared" si="54"/>
        <v>0.25</v>
      </c>
      <c r="H44" s="17">
        <f t="shared" si="54"/>
        <v>0.375</v>
      </c>
      <c r="I44" s="17">
        <f t="shared" si="54"/>
        <v>0.71153846153846156</v>
      </c>
      <c r="J44" s="17">
        <f t="shared" si="54"/>
        <v>0.6</v>
      </c>
      <c r="K44" s="17">
        <f t="shared" ref="K44" si="55">IFERROR(K42/(K42+K43),0)</f>
        <v>0.75</v>
      </c>
      <c r="L44" s="2"/>
    </row>
    <row r="45" spans="1:12" x14ac:dyDescent="0.25">
      <c r="A45" s="25" t="s">
        <v>3</v>
      </c>
      <c r="B45" s="10">
        <f t="shared" ref="B45:J45" si="56">IFERROR(B43/(B42+B43),0)</f>
        <v>0.6</v>
      </c>
      <c r="C45" s="10">
        <f t="shared" si="56"/>
        <v>0.6</v>
      </c>
      <c r="D45" s="10">
        <f t="shared" si="56"/>
        <v>0.6</v>
      </c>
      <c r="E45" s="10">
        <f t="shared" si="56"/>
        <v>0.75</v>
      </c>
      <c r="F45" s="10">
        <f t="shared" si="56"/>
        <v>0.66666666666666663</v>
      </c>
      <c r="G45" s="10">
        <f t="shared" si="56"/>
        <v>0.75</v>
      </c>
      <c r="H45" s="10">
        <f t="shared" si="56"/>
        <v>0.625</v>
      </c>
      <c r="I45" s="10">
        <f t="shared" si="56"/>
        <v>0.28846153846153844</v>
      </c>
      <c r="J45" s="10">
        <f t="shared" si="56"/>
        <v>0.4</v>
      </c>
      <c r="K45" s="10">
        <f t="shared" ref="K45" si="57">IFERROR(K43/(K42+K43),0)</f>
        <v>0.25</v>
      </c>
      <c r="L45" s="2"/>
    </row>
    <row r="46" spans="1:12" x14ac:dyDescent="0.25">
      <c r="B46" s="8"/>
      <c r="C46" s="8"/>
      <c r="D46" s="8"/>
      <c r="E46" s="8"/>
      <c r="F46" s="8"/>
      <c r="G46" s="8"/>
      <c r="H46" s="8"/>
      <c r="I46" s="8"/>
      <c r="J46" s="8"/>
      <c r="K46" s="13" t="s">
        <v>15</v>
      </c>
      <c r="L46" s="2"/>
    </row>
    <row r="47" spans="1:12" ht="15" customHeight="1" x14ac:dyDescent="0.3">
      <c r="A47" s="20" t="s">
        <v>18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6"/>
    </row>
    <row r="48" spans="1:12" ht="5.2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6"/>
    </row>
    <row r="49" spans="1:12" x14ac:dyDescent="0.25">
      <c r="A49" s="27" t="s">
        <v>19</v>
      </c>
      <c r="B49" s="3">
        <f t="shared" ref="B49:J49" si="58">B3</f>
        <v>2016</v>
      </c>
      <c r="C49" s="3">
        <f t="shared" si="58"/>
        <v>2017</v>
      </c>
      <c r="D49" s="3">
        <f t="shared" si="58"/>
        <v>2018</v>
      </c>
      <c r="E49" s="3">
        <f t="shared" si="58"/>
        <v>2019</v>
      </c>
      <c r="F49" s="3">
        <f t="shared" si="58"/>
        <v>2020</v>
      </c>
      <c r="G49" s="3">
        <f t="shared" si="58"/>
        <v>2021</v>
      </c>
      <c r="H49" s="3">
        <f t="shared" si="58"/>
        <v>2022</v>
      </c>
      <c r="I49" s="3">
        <f t="shared" si="58"/>
        <v>2023</v>
      </c>
      <c r="J49" s="3">
        <f t="shared" si="58"/>
        <v>2024</v>
      </c>
      <c r="K49" s="3">
        <f t="shared" ref="K49" si="59">K3</f>
        <v>2025</v>
      </c>
      <c r="L49" s="2"/>
    </row>
    <row r="50" spans="1:12" x14ac:dyDescent="0.25">
      <c r="A50" s="15" t="s">
        <v>12</v>
      </c>
      <c r="B50" s="16">
        <f t="shared" ref="B50:J50" si="60">SUM(B52:B53,B57:B58,B62:B63,B67:B68,B72:B73,B77:B78,B82:B83)</f>
        <v>3151</v>
      </c>
      <c r="C50" s="16">
        <f t="shared" si="60"/>
        <v>3326</v>
      </c>
      <c r="D50" s="16">
        <f t="shared" si="60"/>
        <v>3450</v>
      </c>
      <c r="E50" s="16">
        <f t="shared" si="60"/>
        <v>3553</v>
      </c>
      <c r="F50" s="16">
        <f t="shared" si="60"/>
        <v>3484</v>
      </c>
      <c r="G50" s="16">
        <f t="shared" si="60"/>
        <v>3549</v>
      </c>
      <c r="H50" s="16">
        <f t="shared" si="60"/>
        <v>3523</v>
      </c>
      <c r="I50" s="16">
        <f t="shared" si="60"/>
        <v>3535</v>
      </c>
      <c r="J50" s="16">
        <f t="shared" si="60"/>
        <v>3690</v>
      </c>
      <c r="K50" s="16">
        <f t="shared" ref="K50" si="61">SUM(K52:K53,K57:K58,K62:K63,K67:K68,K72:K73,K77:K78,K82:K83)</f>
        <v>3810</v>
      </c>
      <c r="L50" s="16"/>
    </row>
    <row r="51" spans="1:12" x14ac:dyDescent="0.25">
      <c r="A51" s="21" t="s">
        <v>0</v>
      </c>
      <c r="B51" s="14">
        <f t="shared" ref="B51:I51" si="62">SUM(B52:B53)</f>
        <v>156</v>
      </c>
      <c r="C51" s="14">
        <f t="shared" si="62"/>
        <v>158</v>
      </c>
      <c r="D51" s="14">
        <f t="shared" si="62"/>
        <v>165</v>
      </c>
      <c r="E51" s="14">
        <f t="shared" si="62"/>
        <v>179</v>
      </c>
      <c r="F51" s="14">
        <f t="shared" si="62"/>
        <v>172</v>
      </c>
      <c r="G51" s="14">
        <f t="shared" si="62"/>
        <v>172</v>
      </c>
      <c r="H51" s="14">
        <f t="shared" si="62"/>
        <v>174</v>
      </c>
      <c r="I51" s="14">
        <f t="shared" si="62"/>
        <v>187</v>
      </c>
      <c r="J51" s="14">
        <f t="shared" ref="J51:K51" si="63">SUM(J52:J53)</f>
        <v>201</v>
      </c>
      <c r="K51" s="14">
        <f t="shared" si="63"/>
        <v>208</v>
      </c>
      <c r="L51" s="4"/>
    </row>
    <row r="52" spans="1:12" x14ac:dyDescent="0.25">
      <c r="A52" s="22" t="s">
        <v>2</v>
      </c>
      <c r="B52" s="5">
        <v>127</v>
      </c>
      <c r="C52" s="5">
        <v>126</v>
      </c>
      <c r="D52" s="5">
        <v>132</v>
      </c>
      <c r="E52" s="5">
        <v>140</v>
      </c>
      <c r="F52" s="5">
        <v>133</v>
      </c>
      <c r="G52" s="9">
        <v>133</v>
      </c>
      <c r="H52" s="9">
        <v>128</v>
      </c>
      <c r="I52" s="9">
        <v>144</v>
      </c>
      <c r="J52" s="9">
        <v>142</v>
      </c>
      <c r="K52" s="9">
        <v>139</v>
      </c>
      <c r="L52" s="2"/>
    </row>
    <row r="53" spans="1:12" x14ac:dyDescent="0.25">
      <c r="A53" s="23" t="s">
        <v>1</v>
      </c>
      <c r="B53" s="18">
        <v>29</v>
      </c>
      <c r="C53" s="18">
        <v>32</v>
      </c>
      <c r="D53" s="18">
        <v>33</v>
      </c>
      <c r="E53" s="18">
        <v>39</v>
      </c>
      <c r="F53" s="18">
        <v>39</v>
      </c>
      <c r="G53" s="19">
        <v>39</v>
      </c>
      <c r="H53" s="19">
        <v>46</v>
      </c>
      <c r="I53" s="19">
        <v>43</v>
      </c>
      <c r="J53" s="9">
        <v>59</v>
      </c>
      <c r="K53" s="9">
        <v>69</v>
      </c>
      <c r="L53" s="2"/>
    </row>
    <row r="54" spans="1:12" x14ac:dyDescent="0.25">
      <c r="A54" s="24" t="s">
        <v>17</v>
      </c>
      <c r="B54" s="17">
        <f t="shared" ref="B54:J54" si="64">IFERROR(B52/(B52+B53),0)</f>
        <v>0.8141025641025641</v>
      </c>
      <c r="C54" s="17">
        <f t="shared" si="64"/>
        <v>0.79746835443037978</v>
      </c>
      <c r="D54" s="17">
        <f t="shared" si="64"/>
        <v>0.8</v>
      </c>
      <c r="E54" s="17">
        <f t="shared" si="64"/>
        <v>0.78212290502793291</v>
      </c>
      <c r="F54" s="17">
        <f t="shared" si="64"/>
        <v>0.77325581395348841</v>
      </c>
      <c r="G54" s="17">
        <f t="shared" si="64"/>
        <v>0.77325581395348841</v>
      </c>
      <c r="H54" s="17">
        <f t="shared" si="64"/>
        <v>0.73563218390804597</v>
      </c>
      <c r="I54" s="17">
        <f t="shared" si="64"/>
        <v>0.77005347593582885</v>
      </c>
      <c r="J54" s="17">
        <f t="shared" si="64"/>
        <v>0.70646766169154229</v>
      </c>
      <c r="K54" s="17">
        <f t="shared" ref="K54" si="65">IFERROR(K52/(K52+K53),0)</f>
        <v>0.66826923076923073</v>
      </c>
      <c r="L54" s="2"/>
    </row>
    <row r="55" spans="1:12" x14ac:dyDescent="0.25">
      <c r="A55" s="25" t="s">
        <v>3</v>
      </c>
      <c r="B55" s="10">
        <f t="shared" ref="B55:J55" si="66">IFERROR(B53/(B52+B53),0)</f>
        <v>0.1858974358974359</v>
      </c>
      <c r="C55" s="10">
        <f t="shared" si="66"/>
        <v>0.20253164556962025</v>
      </c>
      <c r="D55" s="10">
        <f t="shared" si="66"/>
        <v>0.2</v>
      </c>
      <c r="E55" s="10">
        <f t="shared" si="66"/>
        <v>0.21787709497206703</v>
      </c>
      <c r="F55" s="10">
        <f t="shared" si="66"/>
        <v>0.22674418604651161</v>
      </c>
      <c r="G55" s="10">
        <f t="shared" si="66"/>
        <v>0.22674418604651161</v>
      </c>
      <c r="H55" s="10">
        <f t="shared" si="66"/>
        <v>0.26436781609195403</v>
      </c>
      <c r="I55" s="10">
        <f t="shared" si="66"/>
        <v>0.22994652406417113</v>
      </c>
      <c r="J55" s="8">
        <f t="shared" si="66"/>
        <v>0.29353233830845771</v>
      </c>
      <c r="K55" s="8">
        <f t="shared" ref="K55" si="67">IFERROR(K53/(K52+K53),0)</f>
        <v>0.33173076923076922</v>
      </c>
      <c r="L55" s="2"/>
    </row>
    <row r="56" spans="1:12" x14ac:dyDescent="0.25">
      <c r="A56" s="21" t="s">
        <v>4</v>
      </c>
      <c r="B56" s="14">
        <f t="shared" ref="B56:E56" si="68">SUM(B57:B58)</f>
        <v>225</v>
      </c>
      <c r="C56" s="14">
        <f t="shared" si="68"/>
        <v>237</v>
      </c>
      <c r="D56" s="14">
        <f t="shared" si="68"/>
        <v>280</v>
      </c>
      <c r="E56" s="14">
        <f t="shared" si="68"/>
        <v>288</v>
      </c>
      <c r="F56" s="14">
        <f t="shared" ref="F56:I56" si="69">SUM(F57:F58)</f>
        <v>303</v>
      </c>
      <c r="G56" s="14">
        <f t="shared" si="69"/>
        <v>316</v>
      </c>
      <c r="H56" s="14">
        <f t="shared" si="69"/>
        <v>319</v>
      </c>
      <c r="I56" s="14">
        <f t="shared" si="69"/>
        <v>336</v>
      </c>
      <c r="J56" s="14">
        <f t="shared" ref="J56:K56" si="70">SUM(J57:J58)</f>
        <v>341</v>
      </c>
      <c r="K56" s="14">
        <f t="shared" si="70"/>
        <v>347</v>
      </c>
      <c r="L56" s="4"/>
    </row>
    <row r="57" spans="1:12" x14ac:dyDescent="0.25">
      <c r="A57" s="22" t="s">
        <v>2</v>
      </c>
      <c r="B57" s="5">
        <v>159</v>
      </c>
      <c r="C57" s="5">
        <v>154</v>
      </c>
      <c r="D57" s="5">
        <v>168</v>
      </c>
      <c r="E57" s="5">
        <v>167</v>
      </c>
      <c r="F57" s="5">
        <v>181</v>
      </c>
      <c r="G57" s="9">
        <v>179</v>
      </c>
      <c r="H57" s="9">
        <v>177</v>
      </c>
      <c r="I57" s="9">
        <v>175</v>
      </c>
      <c r="J57" s="9">
        <v>177</v>
      </c>
      <c r="K57" s="9">
        <v>168</v>
      </c>
      <c r="L57" s="2"/>
    </row>
    <row r="58" spans="1:12" x14ac:dyDescent="0.25">
      <c r="A58" s="23" t="s">
        <v>1</v>
      </c>
      <c r="B58" s="18">
        <v>66</v>
      </c>
      <c r="C58" s="18">
        <v>83</v>
      </c>
      <c r="D58" s="18">
        <v>112</v>
      </c>
      <c r="E58" s="18">
        <v>121</v>
      </c>
      <c r="F58" s="18">
        <v>122</v>
      </c>
      <c r="G58" s="19">
        <v>137</v>
      </c>
      <c r="H58" s="19">
        <v>142</v>
      </c>
      <c r="I58" s="19">
        <v>161</v>
      </c>
      <c r="J58" s="19">
        <v>164</v>
      </c>
      <c r="K58" s="19">
        <v>179</v>
      </c>
      <c r="L58" s="2"/>
    </row>
    <row r="59" spans="1:12" x14ac:dyDescent="0.25">
      <c r="A59" s="24" t="s">
        <v>17</v>
      </c>
      <c r="B59" s="17">
        <f t="shared" ref="B59:J59" si="71">IFERROR(B57/(B57+B58),0)</f>
        <v>0.70666666666666667</v>
      </c>
      <c r="C59" s="17">
        <f t="shared" si="71"/>
        <v>0.64978902953586493</v>
      </c>
      <c r="D59" s="17">
        <f t="shared" si="71"/>
        <v>0.6</v>
      </c>
      <c r="E59" s="17">
        <f t="shared" si="71"/>
        <v>0.57986111111111116</v>
      </c>
      <c r="F59" s="17">
        <f t="shared" si="71"/>
        <v>0.59735973597359737</v>
      </c>
      <c r="G59" s="17">
        <f t="shared" si="71"/>
        <v>0.56645569620253167</v>
      </c>
      <c r="H59" s="17">
        <f t="shared" si="71"/>
        <v>0.55485893416927901</v>
      </c>
      <c r="I59" s="17">
        <f t="shared" si="71"/>
        <v>0.52083333333333337</v>
      </c>
      <c r="J59" s="17">
        <f t="shared" si="71"/>
        <v>0.51906158357771259</v>
      </c>
      <c r="K59" s="17">
        <f t="shared" ref="K59" si="72">IFERROR(K57/(K57+K58),0)</f>
        <v>0.48414985590778098</v>
      </c>
      <c r="L59" s="2"/>
    </row>
    <row r="60" spans="1:12" x14ac:dyDescent="0.25">
      <c r="A60" s="25" t="s">
        <v>3</v>
      </c>
      <c r="B60" s="10">
        <f t="shared" ref="B60:J60" si="73">IFERROR(B58/(B57+B58),0)</f>
        <v>0.29333333333333333</v>
      </c>
      <c r="C60" s="10">
        <f t="shared" si="73"/>
        <v>0.35021097046413502</v>
      </c>
      <c r="D60" s="10">
        <f t="shared" si="73"/>
        <v>0.4</v>
      </c>
      <c r="E60" s="10">
        <f t="shared" si="73"/>
        <v>0.4201388888888889</v>
      </c>
      <c r="F60" s="10">
        <f t="shared" si="73"/>
        <v>0.40264026402640263</v>
      </c>
      <c r="G60" s="10">
        <f t="shared" si="73"/>
        <v>0.43354430379746833</v>
      </c>
      <c r="H60" s="10">
        <f t="shared" si="73"/>
        <v>0.44514106583072099</v>
      </c>
      <c r="I60" s="10">
        <f t="shared" si="73"/>
        <v>0.47916666666666669</v>
      </c>
      <c r="J60" s="10">
        <f t="shared" si="73"/>
        <v>0.48093841642228741</v>
      </c>
      <c r="K60" s="10">
        <f t="shared" ref="K60" si="74">IFERROR(K58/(K57+K58),0)</f>
        <v>0.51585014409221897</v>
      </c>
      <c r="L60" s="2"/>
    </row>
    <row r="61" spans="1:12" x14ac:dyDescent="0.25">
      <c r="A61" s="21" t="s">
        <v>5</v>
      </c>
      <c r="B61" s="14">
        <f t="shared" ref="B61:E61" si="75">SUM(B62:B63)</f>
        <v>1255</v>
      </c>
      <c r="C61" s="14">
        <f t="shared" si="75"/>
        <v>1355</v>
      </c>
      <c r="D61" s="14">
        <f t="shared" si="75"/>
        <v>1386</v>
      </c>
      <c r="E61" s="14">
        <f t="shared" si="75"/>
        <v>1377</v>
      </c>
      <c r="F61" s="14">
        <f t="shared" ref="F61:I61" si="76">SUM(F62:F63)</f>
        <v>1390</v>
      </c>
      <c r="G61" s="14">
        <f t="shared" si="76"/>
        <v>1430</v>
      </c>
      <c r="H61" s="14">
        <f t="shared" si="76"/>
        <v>1453</v>
      </c>
      <c r="I61" s="14">
        <f t="shared" si="76"/>
        <v>1493</v>
      </c>
      <c r="J61" s="14">
        <f t="shared" ref="J61:K61" si="77">SUM(J62:J63)</f>
        <v>1684</v>
      </c>
      <c r="K61" s="14">
        <f t="shared" si="77"/>
        <v>1794</v>
      </c>
      <c r="L61" s="4"/>
    </row>
    <row r="62" spans="1:12" x14ac:dyDescent="0.25">
      <c r="A62" s="22" t="s">
        <v>2</v>
      </c>
      <c r="B62" s="5">
        <v>649</v>
      </c>
      <c r="C62" s="5">
        <v>686</v>
      </c>
      <c r="D62" s="5">
        <v>693</v>
      </c>
      <c r="E62" s="5">
        <v>697</v>
      </c>
      <c r="F62" s="5">
        <v>698</v>
      </c>
      <c r="G62" s="9">
        <v>708</v>
      </c>
      <c r="H62" s="9">
        <v>712</v>
      </c>
      <c r="I62" s="9">
        <v>712</v>
      </c>
      <c r="J62" s="9">
        <v>759</v>
      </c>
      <c r="K62" s="9">
        <v>830</v>
      </c>
      <c r="L62" s="2"/>
    </row>
    <row r="63" spans="1:12" x14ac:dyDescent="0.25">
      <c r="A63" s="23" t="s">
        <v>1</v>
      </c>
      <c r="B63" s="18">
        <v>606</v>
      </c>
      <c r="C63" s="18">
        <v>669</v>
      </c>
      <c r="D63" s="18">
        <v>693</v>
      </c>
      <c r="E63" s="18">
        <v>680</v>
      </c>
      <c r="F63" s="18">
        <v>692</v>
      </c>
      <c r="G63" s="19">
        <v>722</v>
      </c>
      <c r="H63" s="19">
        <v>741</v>
      </c>
      <c r="I63" s="19">
        <v>781</v>
      </c>
      <c r="J63" s="19">
        <v>925</v>
      </c>
      <c r="K63" s="19">
        <v>964</v>
      </c>
      <c r="L63" s="2"/>
    </row>
    <row r="64" spans="1:12" x14ac:dyDescent="0.25">
      <c r="A64" s="24" t="s">
        <v>17</v>
      </c>
      <c r="B64" s="17">
        <f t="shared" ref="B64:J64" si="78">IFERROR(B62/(B62+B63),0)</f>
        <v>0.51713147410358562</v>
      </c>
      <c r="C64" s="17">
        <f t="shared" si="78"/>
        <v>0.50627306273062733</v>
      </c>
      <c r="D64" s="17">
        <f t="shared" si="78"/>
        <v>0.5</v>
      </c>
      <c r="E64" s="17">
        <f t="shared" si="78"/>
        <v>0.50617283950617287</v>
      </c>
      <c r="F64" s="17">
        <f t="shared" si="78"/>
        <v>0.50215827338129493</v>
      </c>
      <c r="G64" s="17">
        <f t="shared" si="78"/>
        <v>0.49510489510489508</v>
      </c>
      <c r="H64" s="17">
        <f t="shared" si="78"/>
        <v>0.49002064693737096</v>
      </c>
      <c r="I64" s="17">
        <f t="shared" si="78"/>
        <v>0.47689216342933688</v>
      </c>
      <c r="J64" s="17">
        <f t="shared" si="78"/>
        <v>0.45071258907363421</v>
      </c>
      <c r="K64" s="17">
        <f t="shared" ref="K64" si="79">IFERROR(K62/(K62+K63),0)</f>
        <v>0.46265328874024525</v>
      </c>
      <c r="L64" s="2"/>
    </row>
    <row r="65" spans="1:12" x14ac:dyDescent="0.25">
      <c r="A65" s="25" t="s">
        <v>3</v>
      </c>
      <c r="B65" s="10">
        <f t="shared" ref="B65:J65" si="80">IFERROR(B63/(B62+B63),0)</f>
        <v>0.48286852589641432</v>
      </c>
      <c r="C65" s="10">
        <f t="shared" si="80"/>
        <v>0.49372693726937267</v>
      </c>
      <c r="D65" s="10">
        <f t="shared" si="80"/>
        <v>0.5</v>
      </c>
      <c r="E65" s="10">
        <f t="shared" si="80"/>
        <v>0.49382716049382713</v>
      </c>
      <c r="F65" s="10">
        <f t="shared" si="80"/>
        <v>0.49784172661870502</v>
      </c>
      <c r="G65" s="10">
        <f t="shared" si="80"/>
        <v>0.50489510489510492</v>
      </c>
      <c r="H65" s="10">
        <f t="shared" si="80"/>
        <v>0.50997935306262909</v>
      </c>
      <c r="I65" s="10">
        <f t="shared" si="80"/>
        <v>0.52310783657066307</v>
      </c>
      <c r="J65" s="10">
        <f t="shared" si="80"/>
        <v>0.54928741092636579</v>
      </c>
      <c r="K65" s="10">
        <f t="shared" ref="K65" si="81">IFERROR(K63/(K62+K63),0)</f>
        <v>0.53734671125975475</v>
      </c>
      <c r="L65" s="2"/>
    </row>
    <row r="66" spans="1:12" x14ac:dyDescent="0.25">
      <c r="A66" s="21" t="s">
        <v>6</v>
      </c>
      <c r="B66" s="14">
        <f t="shared" ref="B66:E66" si="82">SUM(B67:B68)</f>
        <v>711</v>
      </c>
      <c r="C66" s="14">
        <f t="shared" si="82"/>
        <v>785</v>
      </c>
      <c r="D66" s="14">
        <f t="shared" si="82"/>
        <v>807</v>
      </c>
      <c r="E66" s="14">
        <f t="shared" si="82"/>
        <v>815</v>
      </c>
      <c r="F66" s="14">
        <f t="shared" ref="F66:I66" si="83">SUM(F67:F68)</f>
        <v>735</v>
      </c>
      <c r="G66" s="14">
        <f t="shared" si="83"/>
        <v>767</v>
      </c>
      <c r="H66" s="14">
        <f t="shared" si="83"/>
        <v>783</v>
      </c>
      <c r="I66" s="14">
        <f t="shared" si="83"/>
        <v>1086</v>
      </c>
      <c r="J66" s="14">
        <f t="shared" ref="J66:K66" si="84">SUM(J67:J68)</f>
        <v>1328</v>
      </c>
      <c r="K66" s="14">
        <f t="shared" si="84"/>
        <v>1455</v>
      </c>
      <c r="L66" s="4"/>
    </row>
    <row r="67" spans="1:12" x14ac:dyDescent="0.25">
      <c r="A67" s="22" t="s">
        <v>2</v>
      </c>
      <c r="B67" s="5">
        <v>272</v>
      </c>
      <c r="C67" s="5">
        <v>314</v>
      </c>
      <c r="D67" s="5">
        <v>311</v>
      </c>
      <c r="E67" s="5">
        <v>322</v>
      </c>
      <c r="F67" s="5">
        <v>295</v>
      </c>
      <c r="G67" s="9">
        <v>302</v>
      </c>
      <c r="H67" s="9">
        <v>317</v>
      </c>
      <c r="I67" s="9">
        <v>459</v>
      </c>
      <c r="J67" s="9">
        <v>600</v>
      </c>
      <c r="K67" s="9">
        <v>676</v>
      </c>
      <c r="L67" s="2"/>
    </row>
    <row r="68" spans="1:12" x14ac:dyDescent="0.25">
      <c r="A68" s="23" t="s">
        <v>1</v>
      </c>
      <c r="B68" s="18">
        <v>439</v>
      </c>
      <c r="C68" s="18">
        <v>471</v>
      </c>
      <c r="D68" s="18">
        <v>496</v>
      </c>
      <c r="E68" s="18">
        <v>493</v>
      </c>
      <c r="F68" s="18">
        <v>440</v>
      </c>
      <c r="G68" s="19">
        <v>465</v>
      </c>
      <c r="H68" s="19">
        <v>466</v>
      </c>
      <c r="I68" s="19">
        <v>627</v>
      </c>
      <c r="J68" s="19">
        <v>728</v>
      </c>
      <c r="K68" s="19">
        <v>779</v>
      </c>
      <c r="L68" s="2"/>
    </row>
    <row r="69" spans="1:12" x14ac:dyDescent="0.25">
      <c r="A69" s="24" t="s">
        <v>17</v>
      </c>
      <c r="B69" s="17">
        <f t="shared" ref="B69:J69" si="85">IFERROR(B67/(B67+B68),0)</f>
        <v>0.38255977496483823</v>
      </c>
      <c r="C69" s="17">
        <f t="shared" si="85"/>
        <v>0.4</v>
      </c>
      <c r="D69" s="17">
        <f t="shared" si="85"/>
        <v>0.38537794299876083</v>
      </c>
      <c r="E69" s="17">
        <f t="shared" si="85"/>
        <v>0.3950920245398773</v>
      </c>
      <c r="F69" s="17">
        <f t="shared" si="85"/>
        <v>0.40136054421768708</v>
      </c>
      <c r="G69" s="17">
        <f t="shared" si="85"/>
        <v>0.39374185136897</v>
      </c>
      <c r="H69" s="17">
        <f t="shared" si="85"/>
        <v>0.40485312899106002</v>
      </c>
      <c r="I69" s="17">
        <f t="shared" si="85"/>
        <v>0.42265193370165743</v>
      </c>
      <c r="J69" s="17">
        <f t="shared" si="85"/>
        <v>0.45180722891566266</v>
      </c>
      <c r="K69" s="17">
        <f t="shared" ref="K69" si="86">IFERROR(K67/(K67+K68),0)</f>
        <v>0.46460481099656359</v>
      </c>
      <c r="L69" s="2"/>
    </row>
    <row r="70" spans="1:12" x14ac:dyDescent="0.25">
      <c r="A70" s="25" t="s">
        <v>3</v>
      </c>
      <c r="B70" s="10">
        <f t="shared" ref="B70:J70" si="87">IFERROR(B68/(B67+B68),0)</f>
        <v>0.61744022503516172</v>
      </c>
      <c r="C70" s="10">
        <f t="shared" si="87"/>
        <v>0.6</v>
      </c>
      <c r="D70" s="10">
        <f t="shared" si="87"/>
        <v>0.61462205700123917</v>
      </c>
      <c r="E70" s="10">
        <f t="shared" si="87"/>
        <v>0.60490797546012265</v>
      </c>
      <c r="F70" s="10">
        <f t="shared" si="87"/>
        <v>0.59863945578231292</v>
      </c>
      <c r="G70" s="10">
        <f t="shared" si="87"/>
        <v>0.60625814863103</v>
      </c>
      <c r="H70" s="10">
        <f t="shared" si="87"/>
        <v>0.59514687100893993</v>
      </c>
      <c r="I70" s="10">
        <f t="shared" si="87"/>
        <v>0.57734806629834257</v>
      </c>
      <c r="J70" s="10">
        <f t="shared" si="87"/>
        <v>0.54819277108433739</v>
      </c>
      <c r="K70" s="10">
        <f t="shared" ref="K70" si="88">IFERROR(K68/(K67+K68),0)</f>
        <v>0.53539518900343641</v>
      </c>
      <c r="L70" s="2"/>
    </row>
    <row r="71" spans="1:12" x14ac:dyDescent="0.25">
      <c r="A71" s="21" t="s">
        <v>8</v>
      </c>
      <c r="B71" s="14">
        <f t="shared" ref="B71:E71" si="89">SUM(B72:B73)</f>
        <v>574</v>
      </c>
      <c r="C71" s="14">
        <f t="shared" si="89"/>
        <v>549</v>
      </c>
      <c r="D71" s="14">
        <f t="shared" si="89"/>
        <v>574</v>
      </c>
      <c r="E71" s="14">
        <f t="shared" si="89"/>
        <v>606</v>
      </c>
      <c r="F71" s="14">
        <f t="shared" ref="F71:I71" si="90">SUM(F72:F73)</f>
        <v>612</v>
      </c>
      <c r="G71" s="14">
        <f t="shared" si="90"/>
        <v>595</v>
      </c>
      <c r="H71" s="14">
        <f t="shared" si="90"/>
        <v>538</v>
      </c>
      <c r="I71" s="14">
        <f t="shared" si="90"/>
        <v>307</v>
      </c>
      <c r="J71" s="14">
        <f t="shared" ref="J71:K71" si="91">SUM(J72:J73)</f>
        <v>73</v>
      </c>
      <c r="K71" s="14">
        <f t="shared" si="91"/>
        <v>2</v>
      </c>
      <c r="L71" s="4"/>
    </row>
    <row r="72" spans="1:12" x14ac:dyDescent="0.25">
      <c r="A72" s="22" t="s">
        <v>2</v>
      </c>
      <c r="B72" s="5">
        <v>255</v>
      </c>
      <c r="C72" s="5">
        <v>237</v>
      </c>
      <c r="D72" s="5">
        <v>241</v>
      </c>
      <c r="E72" s="5">
        <v>248</v>
      </c>
      <c r="F72" s="5">
        <v>260</v>
      </c>
      <c r="G72" s="9">
        <v>257</v>
      </c>
      <c r="H72" s="9">
        <v>220</v>
      </c>
      <c r="I72" s="9">
        <v>120</v>
      </c>
      <c r="J72" s="9">
        <v>31</v>
      </c>
      <c r="K72" s="9">
        <v>1</v>
      </c>
      <c r="L72" s="2"/>
    </row>
    <row r="73" spans="1:12" x14ac:dyDescent="0.25">
      <c r="A73" s="23" t="s">
        <v>1</v>
      </c>
      <c r="B73" s="18">
        <v>319</v>
      </c>
      <c r="C73" s="18">
        <v>312</v>
      </c>
      <c r="D73" s="18">
        <v>333</v>
      </c>
      <c r="E73" s="18">
        <v>358</v>
      </c>
      <c r="F73" s="18">
        <v>352</v>
      </c>
      <c r="G73" s="19">
        <v>338</v>
      </c>
      <c r="H73" s="19">
        <v>318</v>
      </c>
      <c r="I73" s="19">
        <v>187</v>
      </c>
      <c r="J73" s="19">
        <v>42</v>
      </c>
      <c r="K73" s="19">
        <v>1</v>
      </c>
      <c r="L73" s="2"/>
    </row>
    <row r="74" spans="1:12" x14ac:dyDescent="0.25">
      <c r="A74" s="24" t="s">
        <v>17</v>
      </c>
      <c r="B74" s="17">
        <f t="shared" ref="B74:J74" si="92">IFERROR(B72/(B72+B73),0)</f>
        <v>0.44425087108013939</v>
      </c>
      <c r="C74" s="17">
        <f t="shared" si="92"/>
        <v>0.43169398907103823</v>
      </c>
      <c r="D74" s="17">
        <f t="shared" si="92"/>
        <v>0.41986062717770034</v>
      </c>
      <c r="E74" s="17">
        <f t="shared" si="92"/>
        <v>0.40924092409240925</v>
      </c>
      <c r="F74" s="17">
        <f t="shared" si="92"/>
        <v>0.42483660130718953</v>
      </c>
      <c r="G74" s="17">
        <f t="shared" si="92"/>
        <v>0.43193277310924372</v>
      </c>
      <c r="H74" s="17">
        <f t="shared" si="92"/>
        <v>0.40892193308550184</v>
      </c>
      <c r="I74" s="17">
        <f t="shared" si="92"/>
        <v>0.39087947882736157</v>
      </c>
      <c r="J74" s="17">
        <f t="shared" si="92"/>
        <v>0.42465753424657532</v>
      </c>
      <c r="K74" s="17">
        <f t="shared" ref="K74" si="93">IFERROR(K72/(K72+K73),0)</f>
        <v>0.5</v>
      </c>
      <c r="L74" s="2"/>
    </row>
    <row r="75" spans="1:12" x14ac:dyDescent="0.25">
      <c r="A75" s="25" t="s">
        <v>3</v>
      </c>
      <c r="B75" s="10">
        <f t="shared" ref="B75:J75" si="94">IFERROR(B73/(B72+B73),0)</f>
        <v>0.55574912891986061</v>
      </c>
      <c r="C75" s="10">
        <f t="shared" si="94"/>
        <v>0.56830601092896171</v>
      </c>
      <c r="D75" s="10">
        <f t="shared" si="94"/>
        <v>0.58013937282229966</v>
      </c>
      <c r="E75" s="10">
        <f t="shared" si="94"/>
        <v>0.5907590759075908</v>
      </c>
      <c r="F75" s="10">
        <f t="shared" si="94"/>
        <v>0.57516339869281041</v>
      </c>
      <c r="G75" s="10">
        <f t="shared" si="94"/>
        <v>0.56806722689075628</v>
      </c>
      <c r="H75" s="10">
        <f t="shared" si="94"/>
        <v>0.59107806691449816</v>
      </c>
      <c r="I75" s="10">
        <f t="shared" si="94"/>
        <v>0.60912052117263848</v>
      </c>
      <c r="J75" s="10">
        <f t="shared" si="94"/>
        <v>0.57534246575342463</v>
      </c>
      <c r="K75" s="10">
        <f t="shared" ref="K75" si="95">IFERROR(K73/(K72+K73),0)</f>
        <v>0.5</v>
      </c>
      <c r="L75" s="2"/>
    </row>
    <row r="76" spans="1:12" x14ac:dyDescent="0.25">
      <c r="A76" s="21" t="s">
        <v>9</v>
      </c>
      <c r="B76" s="14">
        <f t="shared" ref="B76:E76" si="96">SUM(B77:B78)</f>
        <v>196</v>
      </c>
      <c r="C76" s="14">
        <f t="shared" si="96"/>
        <v>213</v>
      </c>
      <c r="D76" s="14">
        <f t="shared" si="96"/>
        <v>207</v>
      </c>
      <c r="E76" s="14">
        <f t="shared" si="96"/>
        <v>254</v>
      </c>
      <c r="F76" s="14">
        <f t="shared" ref="F76:I76" si="97">SUM(F77:F78)</f>
        <v>243</v>
      </c>
      <c r="G76" s="14">
        <f t="shared" si="97"/>
        <v>240</v>
      </c>
      <c r="H76" s="14">
        <f t="shared" si="97"/>
        <v>233</v>
      </c>
      <c r="I76" s="14">
        <f t="shared" si="97"/>
        <v>114</v>
      </c>
      <c r="J76" s="14">
        <f t="shared" ref="J76:K76" si="98">SUM(J77:J78)</f>
        <v>52</v>
      </c>
      <c r="K76" s="14">
        <f t="shared" si="98"/>
        <v>1</v>
      </c>
      <c r="L76" s="4"/>
    </row>
    <row r="77" spans="1:12" x14ac:dyDescent="0.25">
      <c r="A77" s="22" t="s">
        <v>2</v>
      </c>
      <c r="B77" s="5">
        <v>104</v>
      </c>
      <c r="C77" s="5">
        <v>110</v>
      </c>
      <c r="D77" s="5">
        <v>109</v>
      </c>
      <c r="E77" s="5">
        <v>128</v>
      </c>
      <c r="F77" s="5">
        <v>133</v>
      </c>
      <c r="G77" s="9">
        <v>121</v>
      </c>
      <c r="H77" s="9">
        <v>128</v>
      </c>
      <c r="I77" s="9">
        <v>47</v>
      </c>
      <c r="J77" s="9">
        <v>26</v>
      </c>
      <c r="K77" s="9">
        <v>0</v>
      </c>
      <c r="L77" s="2"/>
    </row>
    <row r="78" spans="1:12" x14ac:dyDescent="0.25">
      <c r="A78" s="23" t="s">
        <v>1</v>
      </c>
      <c r="B78" s="18">
        <v>92</v>
      </c>
      <c r="C78" s="18">
        <v>103</v>
      </c>
      <c r="D78" s="18">
        <v>98</v>
      </c>
      <c r="E78" s="18">
        <v>126</v>
      </c>
      <c r="F78" s="18">
        <v>110</v>
      </c>
      <c r="G78" s="19">
        <v>119</v>
      </c>
      <c r="H78" s="19">
        <v>105</v>
      </c>
      <c r="I78" s="19">
        <v>67</v>
      </c>
      <c r="J78" s="19">
        <v>26</v>
      </c>
      <c r="K78" s="19">
        <v>1</v>
      </c>
      <c r="L78" s="2"/>
    </row>
    <row r="79" spans="1:12" x14ac:dyDescent="0.25">
      <c r="A79" s="24" t="s">
        <v>17</v>
      </c>
      <c r="B79" s="17">
        <f t="shared" ref="B79:J79" si="99">IFERROR(B77/(B77+B78),0)</f>
        <v>0.53061224489795922</v>
      </c>
      <c r="C79" s="17">
        <f t="shared" si="99"/>
        <v>0.51643192488262912</v>
      </c>
      <c r="D79" s="17">
        <f t="shared" si="99"/>
        <v>0.52657004830917875</v>
      </c>
      <c r="E79" s="17">
        <f t="shared" si="99"/>
        <v>0.50393700787401574</v>
      </c>
      <c r="F79" s="17">
        <f t="shared" si="99"/>
        <v>0.54732510288065839</v>
      </c>
      <c r="G79" s="17">
        <f t="shared" si="99"/>
        <v>0.50416666666666665</v>
      </c>
      <c r="H79" s="17">
        <f t="shared" si="99"/>
        <v>0.54935622317596566</v>
      </c>
      <c r="I79" s="17">
        <f t="shared" si="99"/>
        <v>0.41228070175438597</v>
      </c>
      <c r="J79" s="17">
        <f t="shared" si="99"/>
        <v>0.5</v>
      </c>
      <c r="K79" s="17">
        <f t="shared" ref="K79" si="100">IFERROR(K77/(K77+K78),0)</f>
        <v>0</v>
      </c>
      <c r="L79" s="2"/>
    </row>
    <row r="80" spans="1:12" x14ac:dyDescent="0.25">
      <c r="A80" s="25" t="s">
        <v>3</v>
      </c>
      <c r="B80" s="10">
        <f t="shared" ref="B80:J80" si="101">IFERROR(B78/(B77+B78),0)</f>
        <v>0.46938775510204084</v>
      </c>
      <c r="C80" s="10">
        <f t="shared" si="101"/>
        <v>0.48356807511737088</v>
      </c>
      <c r="D80" s="10">
        <f t="shared" si="101"/>
        <v>0.47342995169082125</v>
      </c>
      <c r="E80" s="10">
        <f t="shared" si="101"/>
        <v>0.49606299212598426</v>
      </c>
      <c r="F80" s="10">
        <f t="shared" si="101"/>
        <v>0.45267489711934156</v>
      </c>
      <c r="G80" s="10">
        <f t="shared" si="101"/>
        <v>0.49583333333333335</v>
      </c>
      <c r="H80" s="10">
        <f t="shared" si="101"/>
        <v>0.45064377682403434</v>
      </c>
      <c r="I80" s="10">
        <f t="shared" si="101"/>
        <v>0.58771929824561409</v>
      </c>
      <c r="J80" s="10">
        <f t="shared" si="101"/>
        <v>0.5</v>
      </c>
      <c r="K80" s="10">
        <f t="shared" ref="K80" si="102">IFERROR(K78/(K77+K78),0)</f>
        <v>1</v>
      </c>
      <c r="L80" s="2"/>
    </row>
    <row r="81" spans="1:12" x14ac:dyDescent="0.25">
      <c r="A81" s="21" t="s">
        <v>10</v>
      </c>
      <c r="B81" s="14">
        <f t="shared" ref="B81:E81" si="103">SUM(B82:B83)</f>
        <v>34</v>
      </c>
      <c r="C81" s="14">
        <f t="shared" si="103"/>
        <v>29</v>
      </c>
      <c r="D81" s="14">
        <f t="shared" si="103"/>
        <v>31</v>
      </c>
      <c r="E81" s="14">
        <f t="shared" si="103"/>
        <v>34</v>
      </c>
      <c r="F81" s="14">
        <f t="shared" ref="F81:I81" si="104">SUM(F82:F83)</f>
        <v>29</v>
      </c>
      <c r="G81" s="14">
        <f t="shared" si="104"/>
        <v>29</v>
      </c>
      <c r="H81" s="14">
        <f t="shared" si="104"/>
        <v>23</v>
      </c>
      <c r="I81" s="14">
        <f t="shared" si="104"/>
        <v>12</v>
      </c>
      <c r="J81" s="14">
        <f t="shared" ref="J81:K81" si="105">SUM(J82:J83)</f>
        <v>11</v>
      </c>
      <c r="K81" s="14">
        <f t="shared" si="105"/>
        <v>3</v>
      </c>
      <c r="L81" s="4"/>
    </row>
    <row r="82" spans="1:12" x14ac:dyDescent="0.25">
      <c r="A82" s="22" t="s">
        <v>2</v>
      </c>
      <c r="B82" s="5">
        <v>10</v>
      </c>
      <c r="C82" s="5">
        <v>8</v>
      </c>
      <c r="D82" s="5">
        <v>8</v>
      </c>
      <c r="E82" s="5">
        <v>6</v>
      </c>
      <c r="F82" s="5">
        <v>6</v>
      </c>
      <c r="G82" s="9">
        <v>8</v>
      </c>
      <c r="H82" s="9">
        <v>6</v>
      </c>
      <c r="I82" s="9">
        <v>0</v>
      </c>
      <c r="J82" s="9">
        <v>2</v>
      </c>
      <c r="K82" s="9">
        <v>2</v>
      </c>
      <c r="L82" s="2"/>
    </row>
    <row r="83" spans="1:12" x14ac:dyDescent="0.25">
      <c r="A83" s="23" t="s">
        <v>1</v>
      </c>
      <c r="B83" s="18">
        <v>24</v>
      </c>
      <c r="C83" s="18">
        <v>21</v>
      </c>
      <c r="D83" s="18">
        <v>23</v>
      </c>
      <c r="E83" s="18">
        <v>28</v>
      </c>
      <c r="F83" s="18">
        <v>23</v>
      </c>
      <c r="G83" s="19">
        <v>21</v>
      </c>
      <c r="H83" s="19">
        <v>17</v>
      </c>
      <c r="I83" s="19">
        <v>12</v>
      </c>
      <c r="J83" s="19">
        <v>9</v>
      </c>
      <c r="K83" s="19">
        <v>1</v>
      </c>
      <c r="L83" s="2"/>
    </row>
    <row r="84" spans="1:12" x14ac:dyDescent="0.25">
      <c r="A84" s="24" t="s">
        <v>17</v>
      </c>
      <c r="B84" s="17">
        <f t="shared" ref="B84:J84" si="106">IFERROR(B82/(B82+B83),0)</f>
        <v>0.29411764705882354</v>
      </c>
      <c r="C84" s="17">
        <f t="shared" si="106"/>
        <v>0.27586206896551724</v>
      </c>
      <c r="D84" s="17">
        <f t="shared" si="106"/>
        <v>0.25806451612903225</v>
      </c>
      <c r="E84" s="17">
        <f t="shared" si="106"/>
        <v>0.17647058823529413</v>
      </c>
      <c r="F84" s="17">
        <f t="shared" si="106"/>
        <v>0.20689655172413793</v>
      </c>
      <c r="G84" s="17">
        <f t="shared" si="106"/>
        <v>0.27586206896551724</v>
      </c>
      <c r="H84" s="17">
        <f t="shared" si="106"/>
        <v>0.2608695652173913</v>
      </c>
      <c r="I84" s="17">
        <f t="shared" si="106"/>
        <v>0</v>
      </c>
      <c r="J84" s="17">
        <f t="shared" si="106"/>
        <v>0.18181818181818182</v>
      </c>
      <c r="K84" s="17">
        <f t="shared" ref="K84" si="107">IFERROR(K82/(K82+K83),0)</f>
        <v>0.66666666666666663</v>
      </c>
      <c r="L84" s="2"/>
    </row>
    <row r="85" spans="1:12" x14ac:dyDescent="0.25">
      <c r="A85" s="25" t="s">
        <v>3</v>
      </c>
      <c r="B85" s="10">
        <f t="shared" ref="B85:J85" si="108">IFERROR(B83/(B82+B83),0)</f>
        <v>0.70588235294117652</v>
      </c>
      <c r="C85" s="10">
        <f t="shared" si="108"/>
        <v>0.72413793103448276</v>
      </c>
      <c r="D85" s="10">
        <f t="shared" si="108"/>
        <v>0.74193548387096775</v>
      </c>
      <c r="E85" s="10">
        <f t="shared" si="108"/>
        <v>0.82352941176470584</v>
      </c>
      <c r="F85" s="10">
        <f t="shared" si="108"/>
        <v>0.7931034482758621</v>
      </c>
      <c r="G85" s="10">
        <f t="shared" si="108"/>
        <v>0.72413793103448276</v>
      </c>
      <c r="H85" s="10">
        <f t="shared" si="108"/>
        <v>0.73913043478260865</v>
      </c>
      <c r="I85" s="10">
        <f t="shared" si="108"/>
        <v>1</v>
      </c>
      <c r="J85" s="10">
        <f t="shared" si="108"/>
        <v>0.81818181818181823</v>
      </c>
      <c r="K85" s="10">
        <f t="shared" ref="K85" si="109">IFERROR(K83/(K82+K83),0)</f>
        <v>0.33333333333333331</v>
      </c>
      <c r="L85" s="2"/>
    </row>
    <row r="86" spans="1:12" x14ac:dyDescent="0.25">
      <c r="B86" s="8"/>
      <c r="C86" s="8"/>
      <c r="D86" s="8"/>
      <c r="E86" s="8"/>
      <c r="F86" s="8"/>
      <c r="G86" s="8"/>
      <c r="H86" s="8"/>
      <c r="I86" s="8"/>
      <c r="J86" s="8"/>
      <c r="K86" s="13" t="s">
        <v>15</v>
      </c>
      <c r="L86" s="2"/>
    </row>
    <row r="87" spans="1:12" ht="14" customHeight="1" x14ac:dyDescent="0.3">
      <c r="A87" s="20" t="s">
        <v>18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6"/>
    </row>
    <row r="88" spans="1:12" ht="6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6"/>
    </row>
    <row r="89" spans="1:12" x14ac:dyDescent="0.25">
      <c r="A89" s="27" t="s">
        <v>19</v>
      </c>
      <c r="B89" s="3">
        <f t="shared" ref="B89:J89" si="110">B3</f>
        <v>2016</v>
      </c>
      <c r="C89" s="3">
        <f t="shared" si="110"/>
        <v>2017</v>
      </c>
      <c r="D89" s="3">
        <f t="shared" si="110"/>
        <v>2018</v>
      </c>
      <c r="E89" s="3">
        <f t="shared" si="110"/>
        <v>2019</v>
      </c>
      <c r="F89" s="3">
        <f t="shared" si="110"/>
        <v>2020</v>
      </c>
      <c r="G89" s="3">
        <f t="shared" si="110"/>
        <v>2021</v>
      </c>
      <c r="H89" s="3">
        <f t="shared" si="110"/>
        <v>2022</v>
      </c>
      <c r="I89" s="3">
        <f t="shared" si="110"/>
        <v>2023</v>
      </c>
      <c r="J89" s="3">
        <f t="shared" si="110"/>
        <v>2024</v>
      </c>
      <c r="K89" s="3">
        <f t="shared" ref="K89" si="111">K3</f>
        <v>2025</v>
      </c>
      <c r="L89" s="2"/>
    </row>
    <row r="90" spans="1:12" x14ac:dyDescent="0.25">
      <c r="A90" s="15" t="s">
        <v>7</v>
      </c>
      <c r="B90" s="16">
        <f t="shared" ref="B90:I90" si="112">SUM(B92:B93,B97:B98,B102:B103,B107:B108,B112:B113,B117:B118,B122:B123)</f>
        <v>5472</v>
      </c>
      <c r="C90" s="16">
        <f t="shared" si="112"/>
        <v>5689</v>
      </c>
      <c r="D90" s="16">
        <f t="shared" si="112"/>
        <v>5837</v>
      </c>
      <c r="E90" s="16">
        <f t="shared" si="112"/>
        <v>5975</v>
      </c>
      <c r="F90" s="16">
        <f t="shared" si="112"/>
        <v>5904</v>
      </c>
      <c r="G90" s="16">
        <f t="shared" si="112"/>
        <v>5988</v>
      </c>
      <c r="H90" s="16">
        <f t="shared" si="112"/>
        <v>5972</v>
      </c>
      <c r="I90" s="16">
        <f t="shared" si="112"/>
        <v>6015</v>
      </c>
      <c r="J90" s="16">
        <f t="shared" ref="J90" si="113">SUM(J92:J93,J97:J98,J102:J103,J107:J108,J112:J113,J117:J118,J122:J123)</f>
        <v>6178</v>
      </c>
      <c r="K90" s="16">
        <f t="shared" ref="K90" si="114">SUM(K92:K93,K97:K98,K102:K103,K107:K108,K112:K113,K117:K118,K122:K123)</f>
        <v>6370</v>
      </c>
      <c r="L90" s="16"/>
    </row>
    <row r="91" spans="1:12" x14ac:dyDescent="0.25">
      <c r="A91" s="21" t="s">
        <v>0</v>
      </c>
      <c r="B91" s="14">
        <f t="shared" ref="B91:I91" si="115">SUM(B92:B93)</f>
        <v>1051</v>
      </c>
      <c r="C91" s="14">
        <f t="shared" si="115"/>
        <v>1080</v>
      </c>
      <c r="D91" s="14">
        <f t="shared" si="115"/>
        <v>1084</v>
      </c>
      <c r="E91" s="14">
        <f t="shared" si="115"/>
        <v>1092</v>
      </c>
      <c r="F91" s="14">
        <f t="shared" si="115"/>
        <v>1071</v>
      </c>
      <c r="G91" s="14">
        <f t="shared" si="115"/>
        <v>1072</v>
      </c>
      <c r="H91" s="14">
        <f t="shared" si="115"/>
        <v>1067</v>
      </c>
      <c r="I91" s="14">
        <f t="shared" si="115"/>
        <v>1085</v>
      </c>
      <c r="J91" s="14">
        <f t="shared" ref="J91" si="116">SUM(J92:J93)</f>
        <v>1136</v>
      </c>
      <c r="K91" s="14">
        <f t="shared" ref="K91" si="117">SUM(K92:K93)</f>
        <v>1144</v>
      </c>
      <c r="L91" s="4"/>
    </row>
    <row r="92" spans="1:12" x14ac:dyDescent="0.25">
      <c r="A92" s="22" t="s">
        <v>2</v>
      </c>
      <c r="B92" s="5">
        <f t="shared" ref="B92:I92" si="118">SUM(B6,B27,B52)</f>
        <v>794</v>
      </c>
      <c r="C92" s="5">
        <f t="shared" si="118"/>
        <v>803</v>
      </c>
      <c r="D92" s="5">
        <f t="shared" si="118"/>
        <v>802</v>
      </c>
      <c r="E92" s="5">
        <f t="shared" si="118"/>
        <v>798</v>
      </c>
      <c r="F92" s="5">
        <f t="shared" si="118"/>
        <v>774</v>
      </c>
      <c r="G92" s="9">
        <f t="shared" si="118"/>
        <v>763</v>
      </c>
      <c r="H92" s="9">
        <f t="shared" si="118"/>
        <v>738</v>
      </c>
      <c r="I92" s="9">
        <f t="shared" si="118"/>
        <v>761</v>
      </c>
      <c r="J92" s="9">
        <f t="shared" ref="J92" si="119">SUM(J6,J27,J52)</f>
        <v>776</v>
      </c>
      <c r="K92" s="9">
        <f t="shared" ref="K92" si="120">SUM(K6,K27,K52)</f>
        <v>773</v>
      </c>
      <c r="L92" s="2"/>
    </row>
    <row r="93" spans="1:12" x14ac:dyDescent="0.25">
      <c r="A93" s="23" t="s">
        <v>1</v>
      </c>
      <c r="B93" s="18">
        <f t="shared" ref="B93:I93" si="121">SUM(B7,B28,B53)</f>
        <v>257</v>
      </c>
      <c r="C93" s="18">
        <f t="shared" si="121"/>
        <v>277</v>
      </c>
      <c r="D93" s="18">
        <f t="shared" si="121"/>
        <v>282</v>
      </c>
      <c r="E93" s="18">
        <f t="shared" si="121"/>
        <v>294</v>
      </c>
      <c r="F93" s="18">
        <f t="shared" si="121"/>
        <v>297</v>
      </c>
      <c r="G93" s="19">
        <f t="shared" si="121"/>
        <v>309</v>
      </c>
      <c r="H93" s="19">
        <f t="shared" si="121"/>
        <v>329</v>
      </c>
      <c r="I93" s="19">
        <f t="shared" si="121"/>
        <v>324</v>
      </c>
      <c r="J93" s="19">
        <f t="shared" ref="J93" si="122">SUM(J7,J28,J53)</f>
        <v>360</v>
      </c>
      <c r="K93" s="19">
        <f t="shared" ref="K93" si="123">SUM(K7,K28,K53)</f>
        <v>371</v>
      </c>
      <c r="L93" s="2"/>
    </row>
    <row r="94" spans="1:12" x14ac:dyDescent="0.25">
      <c r="A94" s="24" t="s">
        <v>17</v>
      </c>
      <c r="B94" s="17">
        <f t="shared" ref="B94:J94" si="124">IFERROR(B92/(B92+B93),0)</f>
        <v>0.75547098001902946</v>
      </c>
      <c r="C94" s="17">
        <f t="shared" si="124"/>
        <v>0.74351851851851847</v>
      </c>
      <c r="D94" s="17">
        <f t="shared" si="124"/>
        <v>0.73985239852398521</v>
      </c>
      <c r="E94" s="17">
        <f t="shared" si="124"/>
        <v>0.73076923076923073</v>
      </c>
      <c r="F94" s="17">
        <f t="shared" si="124"/>
        <v>0.72268907563025209</v>
      </c>
      <c r="G94" s="17">
        <f t="shared" si="124"/>
        <v>0.71175373134328357</v>
      </c>
      <c r="H94" s="17">
        <f t="shared" si="124"/>
        <v>0.69165885660731019</v>
      </c>
      <c r="I94" s="17">
        <f t="shared" si="124"/>
        <v>0.70138248847926266</v>
      </c>
      <c r="J94" s="17">
        <f t="shared" si="124"/>
        <v>0.68309859154929575</v>
      </c>
      <c r="K94" s="17">
        <f t="shared" ref="K94" si="125">IFERROR(K92/(K92+K93),0)</f>
        <v>0.67569930069930073</v>
      </c>
      <c r="L94" s="2"/>
    </row>
    <row r="95" spans="1:12" x14ac:dyDescent="0.25">
      <c r="A95" s="25" t="s">
        <v>3</v>
      </c>
      <c r="B95" s="10">
        <f t="shared" ref="B95:J95" si="126">IFERROR(B93/(B92+B93),0)</f>
        <v>0.24452901998097051</v>
      </c>
      <c r="C95" s="10">
        <f t="shared" si="126"/>
        <v>0.25648148148148148</v>
      </c>
      <c r="D95" s="10">
        <f t="shared" si="126"/>
        <v>0.26014760147601473</v>
      </c>
      <c r="E95" s="10">
        <f t="shared" si="126"/>
        <v>0.26923076923076922</v>
      </c>
      <c r="F95" s="10">
        <f t="shared" si="126"/>
        <v>0.27731092436974791</v>
      </c>
      <c r="G95" s="10">
        <f t="shared" si="126"/>
        <v>0.28824626865671643</v>
      </c>
      <c r="H95" s="10">
        <f t="shared" si="126"/>
        <v>0.30834114339268981</v>
      </c>
      <c r="I95" s="10">
        <f t="shared" si="126"/>
        <v>0.29861751152073734</v>
      </c>
      <c r="J95" s="10">
        <f t="shared" si="126"/>
        <v>0.31690140845070425</v>
      </c>
      <c r="K95" s="10">
        <f t="shared" ref="K95" si="127">IFERROR(K93/(K92+K93),0)</f>
        <v>0.32430069930069932</v>
      </c>
      <c r="L95" s="2"/>
    </row>
    <row r="96" spans="1:12" x14ac:dyDescent="0.25">
      <c r="A96" s="21" t="s">
        <v>4</v>
      </c>
      <c r="B96" s="14">
        <f t="shared" ref="B96:I96" si="128">SUM(B97:B98)</f>
        <v>915</v>
      </c>
      <c r="C96" s="14">
        <f t="shared" si="128"/>
        <v>932</v>
      </c>
      <c r="D96" s="14">
        <f t="shared" si="128"/>
        <v>1005</v>
      </c>
      <c r="E96" s="14">
        <f t="shared" si="128"/>
        <v>1024</v>
      </c>
      <c r="F96" s="14">
        <f t="shared" si="128"/>
        <v>1054</v>
      </c>
      <c r="G96" s="14">
        <f t="shared" si="128"/>
        <v>1072</v>
      </c>
      <c r="H96" s="14">
        <f t="shared" si="128"/>
        <v>1075</v>
      </c>
      <c r="I96" s="14">
        <f t="shared" si="128"/>
        <v>1076</v>
      </c>
      <c r="J96" s="14">
        <f t="shared" ref="J96" si="129">SUM(J97:J98)</f>
        <v>1073</v>
      </c>
      <c r="K96" s="14">
        <f t="shared" ref="K96" si="130">SUM(K97:K98)</f>
        <v>1069</v>
      </c>
      <c r="L96" s="4"/>
    </row>
    <row r="97" spans="1:12" x14ac:dyDescent="0.25">
      <c r="A97" s="22" t="s">
        <v>2</v>
      </c>
      <c r="B97" s="5">
        <f t="shared" ref="B97:I97" si="131">SUM(B11,B32,B57)</f>
        <v>553</v>
      </c>
      <c r="C97" s="5">
        <f t="shared" si="131"/>
        <v>548</v>
      </c>
      <c r="D97" s="5">
        <f t="shared" si="131"/>
        <v>579</v>
      </c>
      <c r="E97" s="5">
        <f t="shared" si="131"/>
        <v>585</v>
      </c>
      <c r="F97" s="5">
        <f t="shared" si="131"/>
        <v>605</v>
      </c>
      <c r="G97" s="9">
        <f t="shared" si="131"/>
        <v>606</v>
      </c>
      <c r="H97" s="9">
        <f t="shared" si="131"/>
        <v>599</v>
      </c>
      <c r="I97" s="9">
        <f t="shared" si="131"/>
        <v>574</v>
      </c>
      <c r="J97" s="9">
        <f t="shared" ref="J97" si="132">SUM(J11,J32,J57)</f>
        <v>558</v>
      </c>
      <c r="K97" s="9">
        <f t="shared" ref="K97" si="133">SUM(K11,K32,K57)</f>
        <v>543</v>
      </c>
      <c r="L97" s="2"/>
    </row>
    <row r="98" spans="1:12" x14ac:dyDescent="0.25">
      <c r="A98" s="23" t="s">
        <v>1</v>
      </c>
      <c r="B98" s="18">
        <f t="shared" ref="B98:I98" si="134">SUM(B12,B33,B58)</f>
        <v>362</v>
      </c>
      <c r="C98" s="18">
        <f t="shared" si="134"/>
        <v>384</v>
      </c>
      <c r="D98" s="18">
        <f t="shared" si="134"/>
        <v>426</v>
      </c>
      <c r="E98" s="18">
        <f t="shared" si="134"/>
        <v>439</v>
      </c>
      <c r="F98" s="18">
        <f t="shared" si="134"/>
        <v>449</v>
      </c>
      <c r="G98" s="19">
        <f t="shared" si="134"/>
        <v>466</v>
      </c>
      <c r="H98" s="19">
        <f t="shared" si="134"/>
        <v>476</v>
      </c>
      <c r="I98" s="19">
        <f t="shared" si="134"/>
        <v>502</v>
      </c>
      <c r="J98" s="19">
        <f t="shared" ref="J98" si="135">SUM(J12,J33,J58)</f>
        <v>515</v>
      </c>
      <c r="K98" s="19">
        <f t="shared" ref="K98" si="136">SUM(K12,K33,K58)</f>
        <v>526</v>
      </c>
      <c r="L98" s="2"/>
    </row>
    <row r="99" spans="1:12" x14ac:dyDescent="0.25">
      <c r="A99" s="24" t="s">
        <v>17</v>
      </c>
      <c r="B99" s="17">
        <f t="shared" ref="B99:J99" si="137">IFERROR(B97/(B97+B98),0)</f>
        <v>0.60437158469945351</v>
      </c>
      <c r="C99" s="17">
        <f t="shared" si="137"/>
        <v>0.58798283261802575</v>
      </c>
      <c r="D99" s="17">
        <f t="shared" si="137"/>
        <v>0.57611940298507458</v>
      </c>
      <c r="E99" s="17">
        <f t="shared" si="137"/>
        <v>0.5712890625</v>
      </c>
      <c r="F99" s="17">
        <f t="shared" si="137"/>
        <v>0.57400379506641364</v>
      </c>
      <c r="G99" s="17">
        <f t="shared" si="137"/>
        <v>0.56529850746268662</v>
      </c>
      <c r="H99" s="17">
        <f t="shared" si="137"/>
        <v>0.55720930232558141</v>
      </c>
      <c r="I99" s="17">
        <f t="shared" si="137"/>
        <v>0.53345724907063197</v>
      </c>
      <c r="J99" s="17">
        <f t="shared" si="137"/>
        <v>0.52003727865796834</v>
      </c>
      <c r="K99" s="17">
        <f t="shared" ref="K99" si="138">IFERROR(K97/(K97+K98),0)</f>
        <v>0.50795135640785782</v>
      </c>
      <c r="L99" s="2"/>
    </row>
    <row r="100" spans="1:12" x14ac:dyDescent="0.25">
      <c r="A100" s="25" t="s">
        <v>3</v>
      </c>
      <c r="B100" s="10">
        <f t="shared" ref="B100:J100" si="139">IFERROR(B98/(B97+B98),0)</f>
        <v>0.39562841530054643</v>
      </c>
      <c r="C100" s="10">
        <f t="shared" si="139"/>
        <v>0.41201716738197425</v>
      </c>
      <c r="D100" s="10">
        <f t="shared" si="139"/>
        <v>0.42388059701492536</v>
      </c>
      <c r="E100" s="10">
        <f t="shared" si="139"/>
        <v>0.4287109375</v>
      </c>
      <c r="F100" s="10">
        <f t="shared" si="139"/>
        <v>0.42599620493358636</v>
      </c>
      <c r="G100" s="10">
        <f t="shared" si="139"/>
        <v>0.43470149253731344</v>
      </c>
      <c r="H100" s="10">
        <f t="shared" si="139"/>
        <v>0.44279069767441859</v>
      </c>
      <c r="I100" s="10">
        <f t="shared" si="139"/>
        <v>0.46654275092936803</v>
      </c>
      <c r="J100" s="10">
        <f t="shared" si="139"/>
        <v>0.47996272134203166</v>
      </c>
      <c r="K100" s="10">
        <f t="shared" ref="K100" si="140">IFERROR(K98/(K97+K98),0)</f>
        <v>0.49204864359214218</v>
      </c>
      <c r="L100" s="2"/>
    </row>
    <row r="101" spans="1:12" x14ac:dyDescent="0.25">
      <c r="A101" s="21" t="s">
        <v>5</v>
      </c>
      <c r="B101" s="14">
        <f t="shared" ref="B101:I101" si="141">SUM(B102:B103)</f>
        <v>1986</v>
      </c>
      <c r="C101" s="14">
        <f t="shared" si="141"/>
        <v>2096</v>
      </c>
      <c r="D101" s="14">
        <f t="shared" si="141"/>
        <v>2124</v>
      </c>
      <c r="E101" s="14">
        <f t="shared" si="141"/>
        <v>2146</v>
      </c>
      <c r="F101" s="14">
        <f t="shared" si="141"/>
        <v>2157</v>
      </c>
      <c r="G101" s="14">
        <f t="shared" si="141"/>
        <v>2209</v>
      </c>
      <c r="H101" s="14">
        <f t="shared" si="141"/>
        <v>2237</v>
      </c>
      <c r="I101" s="14">
        <f t="shared" si="141"/>
        <v>2282</v>
      </c>
      <c r="J101" s="14">
        <f t="shared" ref="J101" si="142">SUM(J102:J103)</f>
        <v>2490</v>
      </c>
      <c r="K101" s="14">
        <f t="shared" ref="K101" si="143">SUM(K102:K103)</f>
        <v>2688</v>
      </c>
      <c r="L101" s="4"/>
    </row>
    <row r="102" spans="1:12" x14ac:dyDescent="0.25">
      <c r="A102" s="22" t="s">
        <v>2</v>
      </c>
      <c r="B102" s="5">
        <f t="shared" ref="B102:I102" si="144">SUM(B16,B37,B62)</f>
        <v>1024</v>
      </c>
      <c r="C102" s="5">
        <f t="shared" si="144"/>
        <v>1064</v>
      </c>
      <c r="D102" s="5">
        <f t="shared" si="144"/>
        <v>1049</v>
      </c>
      <c r="E102" s="5">
        <f t="shared" si="144"/>
        <v>1058</v>
      </c>
      <c r="F102" s="5">
        <f t="shared" si="144"/>
        <v>1062</v>
      </c>
      <c r="G102" s="9">
        <f t="shared" si="144"/>
        <v>1061</v>
      </c>
      <c r="H102" s="9">
        <f t="shared" si="144"/>
        <v>1060</v>
      </c>
      <c r="I102" s="9">
        <f t="shared" si="144"/>
        <v>1066</v>
      </c>
      <c r="J102" s="9">
        <f t="shared" ref="J102" si="145">SUM(J16,J37,J62)</f>
        <v>1131</v>
      </c>
      <c r="K102" s="9">
        <f t="shared" ref="K102" si="146">SUM(K16,K37,K62)</f>
        <v>1243</v>
      </c>
      <c r="L102" s="2"/>
    </row>
    <row r="103" spans="1:12" x14ac:dyDescent="0.25">
      <c r="A103" s="23" t="s">
        <v>1</v>
      </c>
      <c r="B103" s="18">
        <f t="shared" ref="B103:I103" si="147">SUM(B17,B38,B63)</f>
        <v>962</v>
      </c>
      <c r="C103" s="18">
        <f t="shared" si="147"/>
        <v>1032</v>
      </c>
      <c r="D103" s="18">
        <f t="shared" si="147"/>
        <v>1075</v>
      </c>
      <c r="E103" s="18">
        <f t="shared" si="147"/>
        <v>1088</v>
      </c>
      <c r="F103" s="18">
        <f t="shared" si="147"/>
        <v>1095</v>
      </c>
      <c r="G103" s="19">
        <f t="shared" si="147"/>
        <v>1148</v>
      </c>
      <c r="H103" s="19">
        <f t="shared" si="147"/>
        <v>1177</v>
      </c>
      <c r="I103" s="19">
        <f t="shared" si="147"/>
        <v>1216</v>
      </c>
      <c r="J103" s="19">
        <f t="shared" ref="J103" si="148">SUM(J17,J38,J63)</f>
        <v>1359</v>
      </c>
      <c r="K103" s="19">
        <f t="shared" ref="K103" si="149">SUM(K17,K38,K63)</f>
        <v>1445</v>
      </c>
      <c r="L103" s="2"/>
    </row>
    <row r="104" spans="1:12" x14ac:dyDescent="0.25">
      <c r="A104" s="24" t="s">
        <v>17</v>
      </c>
      <c r="B104" s="17">
        <f t="shared" ref="B104:J104" si="150">IFERROR(B102/(B102+B103),0)</f>
        <v>0.51560926485397784</v>
      </c>
      <c r="C104" s="17">
        <f t="shared" si="150"/>
        <v>0.50763358778625955</v>
      </c>
      <c r="D104" s="17">
        <f t="shared" si="150"/>
        <v>0.49387947269303201</v>
      </c>
      <c r="E104" s="17">
        <f t="shared" si="150"/>
        <v>0.49301025163094131</v>
      </c>
      <c r="F104" s="17">
        <f t="shared" si="150"/>
        <v>0.49235048678720444</v>
      </c>
      <c r="G104" s="17">
        <f t="shared" si="150"/>
        <v>0.48030783159800816</v>
      </c>
      <c r="H104" s="17">
        <f t="shared" si="150"/>
        <v>0.47384890478319175</v>
      </c>
      <c r="I104" s="17">
        <f t="shared" si="150"/>
        <v>0.46713409290096408</v>
      </c>
      <c r="J104" s="17">
        <f t="shared" si="150"/>
        <v>0.45421686746987949</v>
      </c>
      <c r="K104" s="17">
        <f t="shared" ref="K104" si="151">IFERROR(K102/(K102+K103),0)</f>
        <v>0.46242559523809523</v>
      </c>
      <c r="L104" s="2"/>
    </row>
    <row r="105" spans="1:12" x14ac:dyDescent="0.25">
      <c r="A105" s="25" t="s">
        <v>3</v>
      </c>
      <c r="B105" s="10">
        <f t="shared" ref="B105:J105" si="152">IFERROR(B103/(B102+B103),0)</f>
        <v>0.48439073514602216</v>
      </c>
      <c r="C105" s="10">
        <f t="shared" si="152"/>
        <v>0.49236641221374045</v>
      </c>
      <c r="D105" s="10">
        <f t="shared" si="152"/>
        <v>0.50612052730696799</v>
      </c>
      <c r="E105" s="10">
        <f t="shared" si="152"/>
        <v>0.50698974836905875</v>
      </c>
      <c r="F105" s="10">
        <f t="shared" si="152"/>
        <v>0.5076495132127955</v>
      </c>
      <c r="G105" s="10">
        <f t="shared" si="152"/>
        <v>0.51969216840199184</v>
      </c>
      <c r="H105" s="10">
        <f t="shared" si="152"/>
        <v>0.52615109521680825</v>
      </c>
      <c r="I105" s="10">
        <f t="shared" si="152"/>
        <v>0.53286590709903592</v>
      </c>
      <c r="J105" s="10">
        <f t="shared" si="152"/>
        <v>0.54578313253012045</v>
      </c>
      <c r="K105" s="10">
        <f t="shared" ref="K105" si="153">IFERROR(K103/(K102+K103),0)</f>
        <v>0.53757440476190477</v>
      </c>
      <c r="L105" s="2"/>
    </row>
    <row r="106" spans="1:12" x14ac:dyDescent="0.25">
      <c r="A106" s="21" t="s">
        <v>6</v>
      </c>
      <c r="B106" s="14">
        <f t="shared" ref="B106:I106" si="154">SUM(B107:B108)</f>
        <v>716</v>
      </c>
      <c r="C106" s="14">
        <f t="shared" si="154"/>
        <v>790</v>
      </c>
      <c r="D106" s="14">
        <f t="shared" si="154"/>
        <v>812</v>
      </c>
      <c r="E106" s="14">
        <f t="shared" si="154"/>
        <v>819</v>
      </c>
      <c r="F106" s="14">
        <f t="shared" si="154"/>
        <v>738</v>
      </c>
      <c r="G106" s="14">
        <f t="shared" si="154"/>
        <v>771</v>
      </c>
      <c r="H106" s="14">
        <f t="shared" si="154"/>
        <v>799</v>
      </c>
      <c r="I106" s="14">
        <f t="shared" si="154"/>
        <v>1139</v>
      </c>
      <c r="J106" s="14">
        <f t="shared" ref="J106" si="155">SUM(J107:J108)</f>
        <v>1343</v>
      </c>
      <c r="K106" s="14">
        <f t="shared" ref="K106" si="156">SUM(K107:K108)</f>
        <v>1463</v>
      </c>
      <c r="L106" s="4"/>
    </row>
    <row r="107" spans="1:12" x14ac:dyDescent="0.25">
      <c r="A107" s="22" t="s">
        <v>2</v>
      </c>
      <c r="B107" s="5">
        <f t="shared" ref="B107:I107" si="157">SUM(B21,B42,B67)</f>
        <v>274</v>
      </c>
      <c r="C107" s="5">
        <f t="shared" si="157"/>
        <v>316</v>
      </c>
      <c r="D107" s="5">
        <f t="shared" si="157"/>
        <v>313</v>
      </c>
      <c r="E107" s="5">
        <f t="shared" si="157"/>
        <v>323</v>
      </c>
      <c r="F107" s="5">
        <f t="shared" si="157"/>
        <v>296</v>
      </c>
      <c r="G107" s="9">
        <f t="shared" si="157"/>
        <v>303</v>
      </c>
      <c r="H107" s="9">
        <f t="shared" si="157"/>
        <v>323</v>
      </c>
      <c r="I107" s="9">
        <f t="shared" si="157"/>
        <v>496</v>
      </c>
      <c r="J107" s="9">
        <f t="shared" ref="J107" si="158">SUM(J21,J42,J67)</f>
        <v>609</v>
      </c>
      <c r="K107" s="9">
        <f t="shared" ref="K107" si="159">SUM(K21,K42,K67)</f>
        <v>682</v>
      </c>
      <c r="L107" s="2"/>
    </row>
    <row r="108" spans="1:12" x14ac:dyDescent="0.25">
      <c r="A108" s="23" t="s">
        <v>1</v>
      </c>
      <c r="B108" s="18">
        <f t="shared" ref="B108:I108" si="160">SUM(B22,B43,B68)</f>
        <v>442</v>
      </c>
      <c r="C108" s="18">
        <f t="shared" si="160"/>
        <v>474</v>
      </c>
      <c r="D108" s="18">
        <f t="shared" si="160"/>
        <v>499</v>
      </c>
      <c r="E108" s="18">
        <f t="shared" si="160"/>
        <v>496</v>
      </c>
      <c r="F108" s="18">
        <f t="shared" si="160"/>
        <v>442</v>
      </c>
      <c r="G108" s="19">
        <f t="shared" si="160"/>
        <v>468</v>
      </c>
      <c r="H108" s="19">
        <f t="shared" si="160"/>
        <v>476</v>
      </c>
      <c r="I108" s="19">
        <f t="shared" si="160"/>
        <v>643</v>
      </c>
      <c r="J108" s="19">
        <f t="shared" ref="J108" si="161">SUM(J22,J43,J68)</f>
        <v>734</v>
      </c>
      <c r="K108" s="19">
        <f t="shared" ref="K108" si="162">SUM(K22,K43,K68)</f>
        <v>781</v>
      </c>
      <c r="L108" s="2"/>
    </row>
    <row r="109" spans="1:12" x14ac:dyDescent="0.25">
      <c r="A109" s="24" t="s">
        <v>17</v>
      </c>
      <c r="B109" s="17">
        <f t="shared" ref="B109:J109" si="163">IFERROR(B107/(B107+B108),0)</f>
        <v>0.38268156424581007</v>
      </c>
      <c r="C109" s="17">
        <f t="shared" si="163"/>
        <v>0.4</v>
      </c>
      <c r="D109" s="17">
        <f t="shared" si="163"/>
        <v>0.3854679802955665</v>
      </c>
      <c r="E109" s="17">
        <f t="shared" si="163"/>
        <v>0.39438339438339437</v>
      </c>
      <c r="F109" s="17">
        <f t="shared" si="163"/>
        <v>0.40108401084010842</v>
      </c>
      <c r="G109" s="17">
        <f t="shared" si="163"/>
        <v>0.39299610894941633</v>
      </c>
      <c r="H109" s="17">
        <f t="shared" si="163"/>
        <v>0.40425531914893614</v>
      </c>
      <c r="I109" s="17">
        <f t="shared" si="163"/>
        <v>0.43546971027216858</v>
      </c>
      <c r="J109" s="17">
        <f t="shared" si="163"/>
        <v>0.45346239761727475</v>
      </c>
      <c r="K109" s="17">
        <f t="shared" ref="K109" si="164">IFERROR(K107/(K107+K108),0)</f>
        <v>0.46616541353383456</v>
      </c>
      <c r="L109" s="2"/>
    </row>
    <row r="110" spans="1:12" x14ac:dyDescent="0.25">
      <c r="A110" s="25" t="s">
        <v>3</v>
      </c>
      <c r="B110" s="10">
        <f t="shared" ref="B110:J110" si="165">IFERROR(B108/(B107+B108),0)</f>
        <v>0.61731843575418999</v>
      </c>
      <c r="C110" s="10">
        <f t="shared" si="165"/>
        <v>0.6</v>
      </c>
      <c r="D110" s="10">
        <f t="shared" si="165"/>
        <v>0.6145320197044335</v>
      </c>
      <c r="E110" s="10">
        <f t="shared" si="165"/>
        <v>0.60561660561660557</v>
      </c>
      <c r="F110" s="10">
        <f t="shared" si="165"/>
        <v>0.59891598915989164</v>
      </c>
      <c r="G110" s="10">
        <f t="shared" si="165"/>
        <v>0.60700389105058361</v>
      </c>
      <c r="H110" s="10">
        <f t="shared" si="165"/>
        <v>0.5957446808510638</v>
      </c>
      <c r="I110" s="10">
        <f t="shared" si="165"/>
        <v>0.56453028972783148</v>
      </c>
      <c r="J110" s="10">
        <f t="shared" si="165"/>
        <v>0.5465376023827252</v>
      </c>
      <c r="K110" s="10">
        <f t="shared" ref="K110" si="166">IFERROR(K108/(K107+K108),0)</f>
        <v>0.53383458646616544</v>
      </c>
      <c r="L110" s="2"/>
    </row>
    <row r="111" spans="1:12" x14ac:dyDescent="0.25">
      <c r="A111" s="21" t="s">
        <v>8</v>
      </c>
      <c r="B111" s="14">
        <f t="shared" ref="B111:I111" si="167">SUM(B112:B113)</f>
        <v>574</v>
      </c>
      <c r="C111" s="14">
        <f t="shared" si="167"/>
        <v>549</v>
      </c>
      <c r="D111" s="14">
        <f t="shared" si="167"/>
        <v>574</v>
      </c>
      <c r="E111" s="14">
        <f t="shared" si="167"/>
        <v>606</v>
      </c>
      <c r="F111" s="14">
        <f t="shared" si="167"/>
        <v>612</v>
      </c>
      <c r="G111" s="14">
        <f t="shared" si="167"/>
        <v>595</v>
      </c>
      <c r="H111" s="14">
        <f t="shared" si="167"/>
        <v>538</v>
      </c>
      <c r="I111" s="14">
        <f t="shared" si="167"/>
        <v>307</v>
      </c>
      <c r="J111" s="14">
        <f t="shared" ref="J111" si="168">SUM(J112:J113)</f>
        <v>73</v>
      </c>
      <c r="K111" s="14">
        <f t="shared" ref="K111" si="169">SUM(K112:K113)</f>
        <v>2</v>
      </c>
      <c r="L111" s="4"/>
    </row>
    <row r="112" spans="1:12" x14ac:dyDescent="0.25">
      <c r="A112" s="22" t="s">
        <v>2</v>
      </c>
      <c r="B112" s="5">
        <f t="shared" ref="B112:I112" si="170">B72</f>
        <v>255</v>
      </c>
      <c r="C112" s="5">
        <f t="shared" si="170"/>
        <v>237</v>
      </c>
      <c r="D112" s="5">
        <f t="shared" si="170"/>
        <v>241</v>
      </c>
      <c r="E112" s="5">
        <f t="shared" si="170"/>
        <v>248</v>
      </c>
      <c r="F112" s="5">
        <f t="shared" si="170"/>
        <v>260</v>
      </c>
      <c r="G112" s="9">
        <f t="shared" si="170"/>
        <v>257</v>
      </c>
      <c r="H112" s="9">
        <f t="shared" si="170"/>
        <v>220</v>
      </c>
      <c r="I112" s="9">
        <f t="shared" si="170"/>
        <v>120</v>
      </c>
      <c r="J112" s="9">
        <f t="shared" ref="J112" si="171">J72</f>
        <v>31</v>
      </c>
      <c r="K112" s="9">
        <f t="shared" ref="K112" si="172">K72</f>
        <v>1</v>
      </c>
      <c r="L112" s="2"/>
    </row>
    <row r="113" spans="1:12" x14ac:dyDescent="0.25">
      <c r="A113" s="23" t="s">
        <v>1</v>
      </c>
      <c r="B113" s="18">
        <f t="shared" ref="B113:I113" si="173">B73</f>
        <v>319</v>
      </c>
      <c r="C113" s="18">
        <f t="shared" si="173"/>
        <v>312</v>
      </c>
      <c r="D113" s="18">
        <f t="shared" si="173"/>
        <v>333</v>
      </c>
      <c r="E113" s="18">
        <f t="shared" si="173"/>
        <v>358</v>
      </c>
      <c r="F113" s="18">
        <f t="shared" si="173"/>
        <v>352</v>
      </c>
      <c r="G113" s="19">
        <f t="shared" si="173"/>
        <v>338</v>
      </c>
      <c r="H113" s="19">
        <f t="shared" si="173"/>
        <v>318</v>
      </c>
      <c r="I113" s="19">
        <f t="shared" si="173"/>
        <v>187</v>
      </c>
      <c r="J113" s="19">
        <f t="shared" ref="J113" si="174">J73</f>
        <v>42</v>
      </c>
      <c r="K113" s="19">
        <f t="shared" ref="K113" si="175">K73</f>
        <v>1</v>
      </c>
      <c r="L113" s="2"/>
    </row>
    <row r="114" spans="1:12" x14ac:dyDescent="0.25">
      <c r="A114" s="24" t="s">
        <v>17</v>
      </c>
      <c r="B114" s="17">
        <f t="shared" ref="B114:J114" si="176">IFERROR(B112/(B112+B113),0)</f>
        <v>0.44425087108013939</v>
      </c>
      <c r="C114" s="17">
        <f t="shared" si="176"/>
        <v>0.43169398907103823</v>
      </c>
      <c r="D114" s="17">
        <f t="shared" si="176"/>
        <v>0.41986062717770034</v>
      </c>
      <c r="E114" s="17">
        <f t="shared" si="176"/>
        <v>0.40924092409240925</v>
      </c>
      <c r="F114" s="17">
        <f t="shared" si="176"/>
        <v>0.42483660130718953</v>
      </c>
      <c r="G114" s="17">
        <f t="shared" si="176"/>
        <v>0.43193277310924372</v>
      </c>
      <c r="H114" s="17">
        <f t="shared" si="176"/>
        <v>0.40892193308550184</v>
      </c>
      <c r="I114" s="17">
        <f t="shared" si="176"/>
        <v>0.39087947882736157</v>
      </c>
      <c r="J114" s="17">
        <f t="shared" si="176"/>
        <v>0.42465753424657532</v>
      </c>
      <c r="K114" s="17">
        <f t="shared" ref="K114" si="177">IFERROR(K112/(K112+K113),0)</f>
        <v>0.5</v>
      </c>
      <c r="L114" s="2"/>
    </row>
    <row r="115" spans="1:12" x14ac:dyDescent="0.25">
      <c r="A115" s="25" t="s">
        <v>3</v>
      </c>
      <c r="B115" s="10">
        <f t="shared" ref="B115:J115" si="178">IFERROR(B113/(B112+B113),0)</f>
        <v>0.55574912891986061</v>
      </c>
      <c r="C115" s="10">
        <f t="shared" si="178"/>
        <v>0.56830601092896171</v>
      </c>
      <c r="D115" s="10">
        <f t="shared" si="178"/>
        <v>0.58013937282229966</v>
      </c>
      <c r="E115" s="10">
        <f t="shared" si="178"/>
        <v>0.5907590759075908</v>
      </c>
      <c r="F115" s="10">
        <f t="shared" si="178"/>
        <v>0.57516339869281041</v>
      </c>
      <c r="G115" s="10">
        <f t="shared" si="178"/>
        <v>0.56806722689075628</v>
      </c>
      <c r="H115" s="10">
        <f t="shared" si="178"/>
        <v>0.59107806691449816</v>
      </c>
      <c r="I115" s="10">
        <f t="shared" si="178"/>
        <v>0.60912052117263848</v>
      </c>
      <c r="J115" s="10">
        <f t="shared" si="178"/>
        <v>0.57534246575342463</v>
      </c>
      <c r="K115" s="10">
        <f t="shared" ref="K115" si="179">IFERROR(K113/(K112+K113),0)</f>
        <v>0.5</v>
      </c>
      <c r="L115" s="2"/>
    </row>
    <row r="116" spans="1:12" x14ac:dyDescent="0.25">
      <c r="A116" s="21" t="s">
        <v>9</v>
      </c>
      <c r="B116" s="14">
        <f t="shared" ref="B116:I116" si="180">SUM(B117:B118)</f>
        <v>196</v>
      </c>
      <c r="C116" s="14">
        <f t="shared" si="180"/>
        <v>213</v>
      </c>
      <c r="D116" s="14">
        <f t="shared" si="180"/>
        <v>207</v>
      </c>
      <c r="E116" s="14">
        <f t="shared" si="180"/>
        <v>254</v>
      </c>
      <c r="F116" s="14">
        <f t="shared" si="180"/>
        <v>243</v>
      </c>
      <c r="G116" s="14">
        <f t="shared" si="180"/>
        <v>240</v>
      </c>
      <c r="H116" s="14">
        <f t="shared" si="180"/>
        <v>233</v>
      </c>
      <c r="I116" s="14">
        <f t="shared" si="180"/>
        <v>114</v>
      </c>
      <c r="J116" s="14">
        <f t="shared" ref="J116" si="181">SUM(J117:J118)</f>
        <v>52</v>
      </c>
      <c r="K116" s="14">
        <f t="shared" ref="K116" si="182">SUM(K117:K118)</f>
        <v>1</v>
      </c>
      <c r="L116" s="4"/>
    </row>
    <row r="117" spans="1:12" x14ac:dyDescent="0.25">
      <c r="A117" s="22" t="s">
        <v>2</v>
      </c>
      <c r="B117" s="5">
        <f t="shared" ref="B117:I117" si="183">B77</f>
        <v>104</v>
      </c>
      <c r="C117" s="5">
        <f t="shared" si="183"/>
        <v>110</v>
      </c>
      <c r="D117" s="5">
        <f t="shared" si="183"/>
        <v>109</v>
      </c>
      <c r="E117" s="5">
        <f t="shared" si="183"/>
        <v>128</v>
      </c>
      <c r="F117" s="5">
        <f t="shared" si="183"/>
        <v>133</v>
      </c>
      <c r="G117" s="9">
        <f t="shared" si="183"/>
        <v>121</v>
      </c>
      <c r="H117" s="9">
        <f t="shared" si="183"/>
        <v>128</v>
      </c>
      <c r="I117" s="9">
        <f t="shared" si="183"/>
        <v>47</v>
      </c>
      <c r="J117" s="9">
        <f t="shared" ref="J117" si="184">J77</f>
        <v>26</v>
      </c>
      <c r="K117" s="9">
        <f t="shared" ref="K117" si="185">K77</f>
        <v>0</v>
      </c>
      <c r="L117" s="2"/>
    </row>
    <row r="118" spans="1:12" x14ac:dyDescent="0.25">
      <c r="A118" s="23" t="s">
        <v>1</v>
      </c>
      <c r="B118" s="18">
        <f t="shared" ref="B118:I118" si="186">B78</f>
        <v>92</v>
      </c>
      <c r="C118" s="18">
        <f t="shared" si="186"/>
        <v>103</v>
      </c>
      <c r="D118" s="18">
        <f t="shared" si="186"/>
        <v>98</v>
      </c>
      <c r="E118" s="18">
        <f t="shared" si="186"/>
        <v>126</v>
      </c>
      <c r="F118" s="18">
        <f t="shared" si="186"/>
        <v>110</v>
      </c>
      <c r="G118" s="19">
        <f t="shared" si="186"/>
        <v>119</v>
      </c>
      <c r="H118" s="19">
        <f t="shared" si="186"/>
        <v>105</v>
      </c>
      <c r="I118" s="19">
        <f t="shared" si="186"/>
        <v>67</v>
      </c>
      <c r="J118" s="19">
        <f t="shared" ref="J118" si="187">J78</f>
        <v>26</v>
      </c>
      <c r="K118" s="19">
        <f t="shared" ref="K118" si="188">K78</f>
        <v>1</v>
      </c>
      <c r="L118" s="2"/>
    </row>
    <row r="119" spans="1:12" x14ac:dyDescent="0.25">
      <c r="A119" s="24" t="s">
        <v>17</v>
      </c>
      <c r="B119" s="17">
        <f t="shared" ref="B119:J119" si="189">IFERROR(B117/(B117+B118),0)</f>
        <v>0.53061224489795922</v>
      </c>
      <c r="C119" s="17">
        <f t="shared" si="189"/>
        <v>0.51643192488262912</v>
      </c>
      <c r="D119" s="17">
        <f t="shared" si="189"/>
        <v>0.52657004830917875</v>
      </c>
      <c r="E119" s="17">
        <f t="shared" si="189"/>
        <v>0.50393700787401574</v>
      </c>
      <c r="F119" s="17">
        <f t="shared" si="189"/>
        <v>0.54732510288065839</v>
      </c>
      <c r="G119" s="17">
        <f t="shared" si="189"/>
        <v>0.50416666666666665</v>
      </c>
      <c r="H119" s="17">
        <f t="shared" si="189"/>
        <v>0.54935622317596566</v>
      </c>
      <c r="I119" s="17">
        <f t="shared" si="189"/>
        <v>0.41228070175438597</v>
      </c>
      <c r="J119" s="17">
        <f t="shared" si="189"/>
        <v>0.5</v>
      </c>
      <c r="K119" s="17">
        <f t="shared" ref="K119" si="190">IFERROR(K117/(K117+K118),0)</f>
        <v>0</v>
      </c>
      <c r="L119" s="2"/>
    </row>
    <row r="120" spans="1:12" x14ac:dyDescent="0.25">
      <c r="A120" s="25" t="s">
        <v>3</v>
      </c>
      <c r="B120" s="10">
        <f t="shared" ref="B120:J120" si="191">IFERROR(B118/(B117+B118),0)</f>
        <v>0.46938775510204084</v>
      </c>
      <c r="C120" s="10">
        <f t="shared" si="191"/>
        <v>0.48356807511737088</v>
      </c>
      <c r="D120" s="10">
        <f t="shared" si="191"/>
        <v>0.47342995169082125</v>
      </c>
      <c r="E120" s="10">
        <f t="shared" si="191"/>
        <v>0.49606299212598426</v>
      </c>
      <c r="F120" s="10">
        <f t="shared" si="191"/>
        <v>0.45267489711934156</v>
      </c>
      <c r="G120" s="10">
        <f t="shared" si="191"/>
        <v>0.49583333333333335</v>
      </c>
      <c r="H120" s="10">
        <f t="shared" si="191"/>
        <v>0.45064377682403434</v>
      </c>
      <c r="I120" s="10">
        <f t="shared" si="191"/>
        <v>0.58771929824561409</v>
      </c>
      <c r="J120" s="10">
        <f t="shared" si="191"/>
        <v>0.5</v>
      </c>
      <c r="K120" s="10">
        <f t="shared" ref="K120" si="192">IFERROR(K118/(K117+K118),0)</f>
        <v>1</v>
      </c>
      <c r="L120" s="2"/>
    </row>
    <row r="121" spans="1:12" x14ac:dyDescent="0.25">
      <c r="A121" s="21" t="s">
        <v>10</v>
      </c>
      <c r="B121" s="14">
        <f t="shared" ref="B121:E121" si="193">SUM(B122:B123)</f>
        <v>34</v>
      </c>
      <c r="C121" s="14">
        <f t="shared" si="193"/>
        <v>29</v>
      </c>
      <c r="D121" s="14">
        <f t="shared" si="193"/>
        <v>31</v>
      </c>
      <c r="E121" s="14">
        <f t="shared" si="193"/>
        <v>34</v>
      </c>
      <c r="F121" s="14">
        <f t="shared" ref="F121:I121" si="194">SUM(F122:F123)</f>
        <v>29</v>
      </c>
      <c r="G121" s="14">
        <f t="shared" si="194"/>
        <v>29</v>
      </c>
      <c r="H121" s="14">
        <f t="shared" si="194"/>
        <v>23</v>
      </c>
      <c r="I121" s="14">
        <f t="shared" si="194"/>
        <v>12</v>
      </c>
      <c r="J121" s="14">
        <f t="shared" ref="J121" si="195">SUM(J122:J123)</f>
        <v>11</v>
      </c>
      <c r="K121" s="14">
        <f t="shared" ref="K121" si="196">SUM(K122:K123)</f>
        <v>3</v>
      </c>
      <c r="L121" s="4"/>
    </row>
    <row r="122" spans="1:12" x14ac:dyDescent="0.25">
      <c r="A122" s="22" t="s">
        <v>2</v>
      </c>
      <c r="B122" s="5">
        <f t="shared" ref="B122:I122" si="197">B82</f>
        <v>10</v>
      </c>
      <c r="C122" s="5">
        <f t="shared" si="197"/>
        <v>8</v>
      </c>
      <c r="D122" s="5">
        <f t="shared" si="197"/>
        <v>8</v>
      </c>
      <c r="E122" s="5">
        <f t="shared" si="197"/>
        <v>6</v>
      </c>
      <c r="F122" s="5">
        <f t="shared" si="197"/>
        <v>6</v>
      </c>
      <c r="G122" s="9">
        <f t="shared" si="197"/>
        <v>8</v>
      </c>
      <c r="H122" s="9">
        <f t="shared" si="197"/>
        <v>6</v>
      </c>
      <c r="I122" s="9">
        <f t="shared" si="197"/>
        <v>0</v>
      </c>
      <c r="J122" s="9">
        <f t="shared" ref="J122" si="198">J82</f>
        <v>2</v>
      </c>
      <c r="K122" s="9">
        <f t="shared" ref="K122" si="199">K82</f>
        <v>2</v>
      </c>
      <c r="L122" s="2"/>
    </row>
    <row r="123" spans="1:12" x14ac:dyDescent="0.25">
      <c r="A123" s="23" t="s">
        <v>1</v>
      </c>
      <c r="B123" s="18">
        <f t="shared" ref="B123:I123" si="200">B83</f>
        <v>24</v>
      </c>
      <c r="C123" s="18">
        <f t="shared" si="200"/>
        <v>21</v>
      </c>
      <c r="D123" s="18">
        <f t="shared" si="200"/>
        <v>23</v>
      </c>
      <c r="E123" s="18">
        <f t="shared" si="200"/>
        <v>28</v>
      </c>
      <c r="F123" s="18">
        <f t="shared" si="200"/>
        <v>23</v>
      </c>
      <c r="G123" s="19">
        <f t="shared" si="200"/>
        <v>21</v>
      </c>
      <c r="H123" s="19">
        <f t="shared" si="200"/>
        <v>17</v>
      </c>
      <c r="I123" s="19">
        <f t="shared" si="200"/>
        <v>12</v>
      </c>
      <c r="J123" s="19">
        <f t="shared" ref="J123" si="201">J83</f>
        <v>9</v>
      </c>
      <c r="K123" s="19">
        <f t="shared" ref="K123" si="202">K83</f>
        <v>1</v>
      </c>
      <c r="L123" s="2"/>
    </row>
    <row r="124" spans="1:12" x14ac:dyDescent="0.25">
      <c r="A124" s="24" t="s">
        <v>17</v>
      </c>
      <c r="B124" s="17">
        <f t="shared" ref="B124:J124" si="203">IFERROR(B122/(B122+B123),0)</f>
        <v>0.29411764705882354</v>
      </c>
      <c r="C124" s="17">
        <f t="shared" si="203"/>
        <v>0.27586206896551724</v>
      </c>
      <c r="D124" s="17">
        <f t="shared" si="203"/>
        <v>0.25806451612903225</v>
      </c>
      <c r="E124" s="17">
        <f t="shared" si="203"/>
        <v>0.17647058823529413</v>
      </c>
      <c r="F124" s="17">
        <f t="shared" si="203"/>
        <v>0.20689655172413793</v>
      </c>
      <c r="G124" s="17">
        <f t="shared" si="203"/>
        <v>0.27586206896551724</v>
      </c>
      <c r="H124" s="17">
        <f t="shared" si="203"/>
        <v>0.2608695652173913</v>
      </c>
      <c r="I124" s="17">
        <f t="shared" si="203"/>
        <v>0</v>
      </c>
      <c r="J124" s="17">
        <f t="shared" si="203"/>
        <v>0.18181818181818182</v>
      </c>
      <c r="K124" s="17">
        <f t="shared" ref="K124" si="204">IFERROR(K122/(K122+K123),0)</f>
        <v>0.66666666666666663</v>
      </c>
      <c r="L124" s="2"/>
    </row>
    <row r="125" spans="1:12" x14ac:dyDescent="0.25">
      <c r="A125" s="26" t="s">
        <v>3</v>
      </c>
      <c r="B125" s="11">
        <f t="shared" ref="B125:J125" si="205">IFERROR(B123/(B122+B123),0)</f>
        <v>0.70588235294117652</v>
      </c>
      <c r="C125" s="11">
        <f t="shared" si="205"/>
        <v>0.72413793103448276</v>
      </c>
      <c r="D125" s="11">
        <f t="shared" si="205"/>
        <v>0.74193548387096775</v>
      </c>
      <c r="E125" s="11">
        <f t="shared" si="205"/>
        <v>0.82352941176470584</v>
      </c>
      <c r="F125" s="11">
        <f t="shared" si="205"/>
        <v>0.7931034482758621</v>
      </c>
      <c r="G125" s="11">
        <f t="shared" si="205"/>
        <v>0.72413793103448276</v>
      </c>
      <c r="H125" s="11">
        <f t="shared" si="205"/>
        <v>0.73913043478260865</v>
      </c>
      <c r="I125" s="11">
        <f t="shared" si="205"/>
        <v>1</v>
      </c>
      <c r="J125" s="11">
        <f t="shared" si="205"/>
        <v>0.81818181818181823</v>
      </c>
      <c r="K125" s="11">
        <f t="shared" ref="K125" si="206">IFERROR(K123/(K122+K123),0)</f>
        <v>0.33333333333333331</v>
      </c>
      <c r="L125" s="2"/>
    </row>
    <row r="126" spans="1:12" x14ac:dyDescent="0.25">
      <c r="A126" s="2" t="s">
        <v>13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2"/>
    </row>
    <row r="127" spans="1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</sheetData>
  <printOptions horizontalCentered="1" verticalCentered="1"/>
  <pageMargins left="0.45" right="0.45" top="0.75" bottom="0.75" header="0.25" footer="0.3"/>
  <pageSetup scale="91" fitToHeight="2" orientation="landscape" r:id="rId1"/>
  <headerFooter scaleWithDoc="0">
    <oddHeader>&amp;C&amp;G</oddHeader>
    <oddFooter xml:space="preserve">&amp;R&amp;"+,Italic"&amp;8Office of the Provost           </oddFooter>
  </headerFooter>
  <rowBreaks count="1" manualBreakCount="1">
    <brk id="86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Rank</vt:lpstr>
      <vt:lpstr>'By Rank'!Print_Area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Headcount of Faculty by Faculty Category, Rank, and Sex</dc:title>
  <dc:creator>Yows, Kristina</dc:creator>
  <cp:lastModifiedBy>Yows, Kristina</cp:lastModifiedBy>
  <cp:lastPrinted>2026-03-01T21:42:37Z</cp:lastPrinted>
  <dcterms:created xsi:type="dcterms:W3CDTF">2015-12-04T21:49:47Z</dcterms:created>
  <dcterms:modified xsi:type="dcterms:W3CDTF">2026-03-01T21:44:06Z</dcterms:modified>
</cp:coreProperties>
</file>