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13469878-9DC2-4481-9337-57F9322E0F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" sheetId="9" r:id="rId1"/>
  </sheets>
  <definedNames>
    <definedName name="_xlnm.Print_Area" localSheetId="0">Table!$A$1:$K$109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9" l="1"/>
  <c r="J53" i="9"/>
  <c r="I53" i="9"/>
  <c r="H53" i="9"/>
  <c r="G53" i="9"/>
  <c r="F53" i="9"/>
  <c r="E53" i="9"/>
  <c r="D53" i="9"/>
  <c r="C53" i="9"/>
  <c r="B53" i="9"/>
  <c r="J52" i="9"/>
  <c r="I52" i="9"/>
  <c r="H52" i="9"/>
  <c r="G52" i="9"/>
  <c r="F52" i="9"/>
  <c r="E52" i="9"/>
  <c r="D52" i="9"/>
  <c r="C52" i="9"/>
  <c r="B52" i="9"/>
  <c r="J51" i="9"/>
  <c r="I51" i="9"/>
  <c r="H51" i="9"/>
  <c r="G51" i="9"/>
  <c r="F51" i="9"/>
  <c r="E51" i="9"/>
  <c r="D51" i="9"/>
  <c r="C51" i="9"/>
  <c r="B51" i="9"/>
  <c r="J50" i="9"/>
  <c r="I50" i="9"/>
  <c r="H50" i="9"/>
  <c r="G50" i="9"/>
  <c r="F50" i="9"/>
  <c r="E50" i="9"/>
  <c r="D50" i="9"/>
  <c r="C50" i="9"/>
  <c r="B50" i="9"/>
  <c r="J49" i="9"/>
  <c r="I49" i="9"/>
  <c r="H49" i="9"/>
  <c r="G49" i="9"/>
  <c r="F49" i="9"/>
  <c r="E49" i="9"/>
  <c r="D49" i="9"/>
  <c r="C49" i="9"/>
  <c r="B49" i="9"/>
  <c r="J48" i="9"/>
  <c r="I48" i="9"/>
  <c r="H48" i="9"/>
  <c r="G48" i="9"/>
  <c r="F48" i="9"/>
  <c r="E48" i="9"/>
  <c r="D48" i="9"/>
  <c r="C48" i="9"/>
  <c r="B48" i="9"/>
  <c r="J47" i="9"/>
  <c r="I47" i="9"/>
  <c r="H47" i="9"/>
  <c r="G47" i="9"/>
  <c r="F47" i="9"/>
  <c r="E47" i="9"/>
  <c r="D47" i="9"/>
  <c r="C47" i="9"/>
  <c r="B47" i="9"/>
  <c r="J46" i="9"/>
  <c r="I46" i="9"/>
  <c r="H46" i="9"/>
  <c r="G46" i="9"/>
  <c r="F46" i="9"/>
  <c r="E46" i="9"/>
  <c r="D46" i="9"/>
  <c r="C46" i="9"/>
  <c r="B46" i="9"/>
  <c r="J45" i="9"/>
  <c r="I45" i="9"/>
  <c r="H45" i="9"/>
  <c r="G45" i="9"/>
  <c r="F45" i="9"/>
  <c r="E45" i="9"/>
  <c r="D45" i="9"/>
  <c r="C45" i="9"/>
  <c r="B45" i="9"/>
  <c r="J44" i="9"/>
  <c r="I44" i="9"/>
  <c r="H44" i="9"/>
  <c r="G44" i="9"/>
  <c r="F44" i="9"/>
  <c r="E44" i="9"/>
  <c r="D44" i="9"/>
  <c r="C44" i="9"/>
  <c r="B44" i="9"/>
  <c r="J43" i="9"/>
  <c r="I43" i="9"/>
  <c r="H43" i="9"/>
  <c r="G43" i="9"/>
  <c r="F43" i="9"/>
  <c r="E43" i="9"/>
  <c r="D43" i="9"/>
  <c r="C43" i="9"/>
  <c r="B43" i="9"/>
  <c r="J42" i="9"/>
  <c r="I42" i="9"/>
  <c r="H42" i="9"/>
  <c r="G42" i="9"/>
  <c r="F42" i="9"/>
  <c r="E42" i="9"/>
  <c r="D42" i="9"/>
  <c r="C42" i="9"/>
  <c r="B42" i="9"/>
  <c r="J34" i="9"/>
  <c r="I34" i="9"/>
  <c r="H34" i="9"/>
  <c r="G34" i="9"/>
  <c r="F34" i="9"/>
  <c r="E34" i="9"/>
  <c r="D34" i="9"/>
  <c r="C34" i="9"/>
  <c r="B34" i="9"/>
  <c r="J29" i="9"/>
  <c r="I29" i="9"/>
  <c r="H29" i="9"/>
  <c r="G29" i="9"/>
  <c r="F29" i="9"/>
  <c r="E29" i="9"/>
  <c r="D29" i="9"/>
  <c r="C29" i="9"/>
  <c r="B29" i="9"/>
  <c r="J16" i="9"/>
  <c r="I16" i="9"/>
  <c r="H16" i="9"/>
  <c r="G16" i="9"/>
  <c r="F16" i="9"/>
  <c r="E16" i="9"/>
  <c r="D16" i="9"/>
  <c r="C16" i="9"/>
  <c r="B16" i="9"/>
  <c r="J4" i="9"/>
  <c r="I4" i="9"/>
  <c r="H4" i="9"/>
  <c r="G4" i="9"/>
  <c r="F4" i="9"/>
  <c r="E4" i="9"/>
  <c r="D4" i="9"/>
  <c r="C4" i="9"/>
  <c r="B4" i="9"/>
  <c r="B41" i="9" l="1"/>
  <c r="I41" i="9"/>
  <c r="H41" i="9"/>
  <c r="G41" i="9"/>
  <c r="J41" i="9"/>
  <c r="E41" i="9"/>
  <c r="F41" i="9"/>
  <c r="C41" i="9"/>
  <c r="D41" i="9"/>
  <c r="K53" i="9" l="1"/>
  <c r="K52" i="9"/>
  <c r="K51" i="9"/>
  <c r="K50" i="9"/>
  <c r="K49" i="9"/>
  <c r="K48" i="9"/>
  <c r="K47" i="9"/>
  <c r="K46" i="9"/>
  <c r="K45" i="9"/>
  <c r="K44" i="9"/>
  <c r="K43" i="9"/>
  <c r="K42" i="9"/>
  <c r="K34" i="9"/>
  <c r="K29" i="9"/>
  <c r="S75" i="9"/>
  <c r="S67" i="9" s="1"/>
  <c r="Q75" i="9"/>
  <c r="Q66" i="9" s="1"/>
  <c r="O75" i="9"/>
  <c r="O73" i="9" s="1"/>
  <c r="U61" i="9"/>
  <c r="S61" i="9"/>
  <c r="Q61" i="9"/>
  <c r="O61" i="9"/>
  <c r="K4" i="9"/>
  <c r="Q62" i="9" l="1"/>
  <c r="Q71" i="9"/>
  <c r="Q64" i="9"/>
  <c r="Q65" i="9"/>
  <c r="O62" i="9"/>
  <c r="Q70" i="9"/>
  <c r="Q72" i="9"/>
  <c r="Q63" i="9"/>
  <c r="Q67" i="9"/>
  <c r="Q68" i="9"/>
  <c r="Q69" i="9"/>
  <c r="O66" i="9"/>
  <c r="O67" i="9"/>
  <c r="O68" i="9"/>
  <c r="O63" i="9"/>
  <c r="O69" i="9"/>
  <c r="O64" i="9"/>
  <c r="O65" i="9"/>
  <c r="O71" i="9"/>
  <c r="S64" i="9"/>
  <c r="S70" i="9"/>
  <c r="Q73" i="9"/>
  <c r="K41" i="9"/>
  <c r="U75" i="9"/>
  <c r="U69" i="9" s="1"/>
  <c r="S68" i="9"/>
  <c r="Q74" i="9" l="1"/>
  <c r="O74" i="9"/>
  <c r="S74" i="9"/>
  <c r="U62" i="9"/>
  <c r="U71" i="9"/>
  <c r="U66" i="9"/>
  <c r="U68" i="9"/>
  <c r="U65" i="9"/>
  <c r="U70" i="9"/>
  <c r="U72" i="9"/>
  <c r="U63" i="9"/>
  <c r="U67" i="9"/>
  <c r="U73" i="9"/>
  <c r="U64" i="9"/>
  <c r="U74" i="9" l="1"/>
</calcChain>
</file>

<file path=xl/sharedStrings.xml><?xml version="1.0" encoding="utf-8"?>
<sst xmlns="http://schemas.openxmlformats.org/spreadsheetml/2006/main" count="107" uniqueCount="37">
  <si>
    <t>Student Level</t>
  </si>
  <si>
    <t xml:space="preserve">Undergraduate </t>
  </si>
  <si>
    <t xml:space="preserve">Graduate </t>
  </si>
  <si>
    <t xml:space="preserve">Professional </t>
  </si>
  <si>
    <t xml:space="preserve">Postgraduate </t>
  </si>
  <si>
    <t>Dentistry</t>
  </si>
  <si>
    <t>Law</t>
  </si>
  <si>
    <t>Medicine</t>
  </si>
  <si>
    <t>Pharmacy</t>
  </si>
  <si>
    <t>Liberal Arts &amp; Sciences</t>
  </si>
  <si>
    <t>Business</t>
  </si>
  <si>
    <t>Education</t>
  </si>
  <si>
    <t>Engineering</t>
  </si>
  <si>
    <t>Nursing</t>
  </si>
  <si>
    <t>Public Health</t>
  </si>
  <si>
    <t>Graduate College</t>
  </si>
  <si>
    <t>University College</t>
  </si>
  <si>
    <t>All Levels</t>
  </si>
  <si>
    <t>Undergraduates</t>
  </si>
  <si>
    <t>Graduate Students</t>
  </si>
  <si>
    <t>Prof Students</t>
  </si>
  <si>
    <t>All Students</t>
  </si>
  <si>
    <t>Bus</t>
  </si>
  <si>
    <t>Educ</t>
  </si>
  <si>
    <t>Med</t>
  </si>
  <si>
    <t>Nurs</t>
  </si>
  <si>
    <t>Pharm</t>
  </si>
  <si>
    <t>CLAS</t>
  </si>
  <si>
    <t>Dent</t>
  </si>
  <si>
    <t>Eng</t>
  </si>
  <si>
    <t>PubHlth</t>
  </si>
  <si>
    <t>Grad</t>
  </si>
  <si>
    <t>UColl</t>
  </si>
  <si>
    <t>Fall Semester Headcount Enrollment by College and by Student Level</t>
  </si>
  <si>
    <r>
      <t xml:space="preserve">Fall Semester Headcount Enrollment by College and by Student Level, </t>
    </r>
    <r>
      <rPr>
        <b/>
        <i/>
        <sz val="11"/>
        <rFont val="Arial"/>
        <family val="2"/>
        <scheme val="minor"/>
      </rPr>
      <t>continued</t>
    </r>
  </si>
  <si>
    <t>continued</t>
  </si>
  <si>
    <t>Source: MAUI student information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</si>
</sst>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3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ajor"/>
    </font>
    <font>
      <sz val="8"/>
      <name val="Arial"/>
      <family val="2"/>
      <scheme val="major"/>
    </font>
    <font>
      <sz val="8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i/>
      <sz val="11"/>
      <name val="Arial"/>
      <family val="2"/>
      <scheme val="minor"/>
    </font>
    <font>
      <i/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0" borderId="0" xfId="0" applyFont="1" applyAlignment="1">
      <alignment horizontal="centerContinuous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3" fontId="4" fillId="0" borderId="0" xfId="1" applyNumberFormat="1" applyFont="1"/>
    <xf numFmtId="3" fontId="5" fillId="0" borderId="0" xfId="1" applyNumberFormat="1" applyFont="1" applyFill="1" applyBorder="1"/>
    <xf numFmtId="3" fontId="5" fillId="0" borderId="0" xfId="1" applyNumberFormat="1" applyFont="1"/>
    <xf numFmtId="0" fontId="5" fillId="0" borderId="2" xfId="0" applyFont="1" applyBorder="1"/>
    <xf numFmtId="3" fontId="5" fillId="0" borderId="2" xfId="1" applyNumberFormat="1" applyFont="1" applyBorder="1"/>
    <xf numFmtId="3" fontId="5" fillId="0" borderId="2" xfId="1" applyNumberFormat="1" applyFont="1" applyFill="1" applyBorder="1"/>
    <xf numFmtId="3" fontId="4" fillId="0" borderId="2" xfId="1" applyNumberFormat="1" applyFont="1" applyFill="1" applyBorder="1"/>
    <xf numFmtId="3" fontId="5" fillId="0" borderId="1" xfId="1" applyNumberFormat="1" applyFont="1" applyFill="1" applyBorder="1"/>
    <xf numFmtId="0" fontId="6" fillId="2" borderId="0" xfId="0" applyFont="1" applyFill="1"/>
    <xf numFmtId="3" fontId="7" fillId="2" borderId="0" xfId="1" applyNumberFormat="1" applyFont="1" applyFill="1" applyBorder="1"/>
    <xf numFmtId="0" fontId="6" fillId="2" borderId="3" xfId="0" applyFont="1" applyFill="1" applyBorder="1"/>
    <xf numFmtId="3" fontId="7" fillId="2" borderId="3" xfId="1" applyNumberFormat="1" applyFont="1" applyFill="1" applyBorder="1"/>
    <xf numFmtId="164" fontId="7" fillId="2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 wrapText="1"/>
    </xf>
    <xf numFmtId="0" fontId="8" fillId="2" borderId="0" xfId="0" applyFont="1" applyFill="1"/>
    <xf numFmtId="0" fontId="9" fillId="2" borderId="0" xfId="0" applyFont="1" applyFill="1"/>
    <xf numFmtId="0" fontId="9" fillId="2" borderId="1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10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left" indent="2"/>
    </xf>
    <xf numFmtId="0" fontId="5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left" indent="2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CC79D5"/>
      <color rgb="FFBF8F00"/>
      <color rgb="FFFF8200"/>
      <color rgb="FF00AF66"/>
      <color rgb="FF00A9E0"/>
      <color rgb="FFBBBCB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of Undergraduates, Fall 2025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47036883547452"/>
          <c:y val="0.10498687664041995"/>
          <c:w val="0.86236588847446705"/>
          <c:h val="0.7340186671787978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C-4EBB-A73E-8420D65946F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2C-4EBB-A73E-8420D65946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2C-4EBB-A73E-8420D65946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2C-4EBB-A73E-8420D65946F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2C-4EBB-A73E-8420D65946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C2C-4EBB-A73E-8420D65946FC}"/>
              </c:ext>
            </c:extLst>
          </c:dPt>
          <c:dPt>
            <c:idx val="6"/>
            <c:invertIfNegative val="0"/>
            <c:bubble3D val="0"/>
            <c:spPr>
              <a:solidFill>
                <a:srgbClr val="BBBC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C2C-4EBB-A73E-8420D65946FC}"/>
              </c:ext>
            </c:extLst>
          </c:dPt>
          <c:dPt>
            <c:idx val="7"/>
            <c:invertIfNegative val="0"/>
            <c:bubble3D val="0"/>
            <c:spPr>
              <a:solidFill>
                <a:srgbClr val="00A9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C2C-4EBB-A73E-8420D65946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Table!$N$62:$N$73</c15:sqref>
                  </c15:fullRef>
                </c:ext>
              </c:extLst>
              <c:f>(Table!$N$62:$N$63,Table!$N$65:$N$66,Table!$N$68:$N$69,Table!$N$71,Table!$N$73)</c:f>
              <c:strCache>
                <c:ptCount val="8"/>
                <c:pt idx="0">
                  <c:v>CLAS</c:v>
                </c:pt>
                <c:pt idx="1">
                  <c:v>Bus</c:v>
                </c:pt>
                <c:pt idx="2">
                  <c:v>Educ</c:v>
                </c:pt>
                <c:pt idx="3">
                  <c:v>Eng</c:v>
                </c:pt>
                <c:pt idx="4">
                  <c:v>Med</c:v>
                </c:pt>
                <c:pt idx="5">
                  <c:v>Nurs</c:v>
                </c:pt>
                <c:pt idx="6">
                  <c:v>PubHlth</c:v>
                </c:pt>
                <c:pt idx="7">
                  <c:v>UColl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Table!$O$62:$O$73</c15:sqref>
                  </c15:fullRef>
                </c:ext>
              </c:extLst>
              <c:f>(Table!$O$62:$O$63,Table!$O$65:$O$66,Table!$O$68:$O$69,Table!$O$71,Table!$O$73)</c:f>
              <c:numCache>
                <c:formatCode>0.0%</c:formatCode>
                <c:ptCount val="8"/>
                <c:pt idx="0">
                  <c:v>0.61370530183278504</c:v>
                </c:pt>
                <c:pt idx="1">
                  <c:v>0.19122484726791131</c:v>
                </c:pt>
                <c:pt idx="2">
                  <c:v>4.3704874610159351E-2</c:v>
                </c:pt>
                <c:pt idx="3">
                  <c:v>7.6002905113854824E-2</c:v>
                </c:pt>
                <c:pt idx="4">
                  <c:v>2.5505190754902381E-2</c:v>
                </c:pt>
                <c:pt idx="5">
                  <c:v>2.8666638185158286E-2</c:v>
                </c:pt>
                <c:pt idx="6">
                  <c:v>8.7580638270602813E-3</c:v>
                </c:pt>
                <c:pt idx="7">
                  <c:v>1.2432178408168496E-2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0-DC2C-4EBB-A73E-8420D6594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27"/>
        <c:axId val="387637896"/>
        <c:axId val="387639072"/>
        <c:extLst/>
      </c:barChart>
      <c:catAx>
        <c:axId val="38763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639072"/>
        <c:crosses val="autoZero"/>
        <c:auto val="1"/>
        <c:lblAlgn val="ctr"/>
        <c:lblOffset val="100"/>
        <c:noMultiLvlLbl val="0"/>
      </c:catAx>
      <c:valAx>
        <c:axId val="38763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637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of Graduate Students, Fall 2025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33450405030306"/>
          <c:y val="0.10457516339869281"/>
          <c:w val="0.84949363343970496"/>
          <c:h val="0.72918990594925637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E0-432D-9CD7-671F7F76CA8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E0-432D-9CD7-671F7F76CA8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E0-432D-9CD7-671F7F76CA8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E0-432D-9CD7-671F7F76CA8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E0-432D-9CD7-671F7F76CA8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4E0-432D-9CD7-671F7F76CA8A}"/>
              </c:ext>
            </c:extLst>
          </c:dPt>
          <c:dPt>
            <c:idx val="6"/>
            <c:invertIfNegative val="0"/>
            <c:bubble3D val="0"/>
            <c:spPr>
              <a:solidFill>
                <a:srgbClr val="BBBC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4E0-432D-9CD7-671F7F76CA8A}"/>
              </c:ext>
            </c:extLst>
          </c:dPt>
          <c:dPt>
            <c:idx val="7"/>
            <c:invertIfNegative val="0"/>
            <c:bubble3D val="0"/>
            <c:spPr>
              <a:solidFill>
                <a:srgbClr val="00A9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4E0-432D-9CD7-671F7F76CA8A}"/>
              </c:ext>
            </c:extLst>
          </c:dPt>
          <c:dPt>
            <c:idx val="8"/>
            <c:invertIfNegative val="0"/>
            <c:bubble3D val="0"/>
            <c:spPr>
              <a:solidFill>
                <a:srgbClr val="00A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4E0-432D-9CD7-671F7F76CA8A}"/>
              </c:ext>
            </c:extLst>
          </c:dPt>
          <c:dPt>
            <c:idx val="9"/>
            <c:invertIfNegative val="0"/>
            <c:bubble3D val="0"/>
            <c:spPr>
              <a:solidFill>
                <a:srgbClr val="FF8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4E0-432D-9CD7-671F7F76CA8A}"/>
              </c:ext>
            </c:extLst>
          </c:dPt>
          <c:dPt>
            <c:idx val="10"/>
            <c:invertIfNegative val="0"/>
            <c:bubble3D val="0"/>
            <c:spPr>
              <a:solidFill>
                <a:srgbClr val="BF8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4E0-432D-9CD7-671F7F76CA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Table!$N$62:$N$73</c15:sqref>
                  </c15:fullRef>
                </c:ext>
              </c:extLst>
              <c:f>Table!$N$62:$N$72</c:f>
              <c:strCache>
                <c:ptCount val="11"/>
                <c:pt idx="0">
                  <c:v>CLAS</c:v>
                </c:pt>
                <c:pt idx="1">
                  <c:v>Bus</c:v>
                </c:pt>
                <c:pt idx="2">
                  <c:v>Dent</c:v>
                </c:pt>
                <c:pt idx="3">
                  <c:v>Educ</c:v>
                </c:pt>
                <c:pt idx="4">
                  <c:v>Eng</c:v>
                </c:pt>
                <c:pt idx="5">
                  <c:v>Law</c:v>
                </c:pt>
                <c:pt idx="6">
                  <c:v>Med</c:v>
                </c:pt>
                <c:pt idx="7">
                  <c:v>Nurs</c:v>
                </c:pt>
                <c:pt idx="8">
                  <c:v>Pharm</c:v>
                </c:pt>
                <c:pt idx="9">
                  <c:v>PubHlth</c:v>
                </c:pt>
                <c:pt idx="10">
                  <c:v>Grad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Table!$Q$62:$Q$73</c15:sqref>
                  </c15:fullRef>
                </c:ext>
              </c:extLst>
              <c:f>Table!$Q$62:$Q$72</c:f>
              <c:numCache>
                <c:formatCode>0.0%</c:formatCode>
                <c:ptCount val="11"/>
                <c:pt idx="0">
                  <c:v>0.3077045780826288</c:v>
                </c:pt>
                <c:pt idx="1">
                  <c:v>0.28999840484925826</c:v>
                </c:pt>
                <c:pt idx="2">
                  <c:v>1.1804115488913702E-2</c:v>
                </c:pt>
                <c:pt idx="3">
                  <c:v>8.6616685276758656E-2</c:v>
                </c:pt>
                <c:pt idx="4">
                  <c:v>4.0357313766150898E-2</c:v>
                </c:pt>
                <c:pt idx="5">
                  <c:v>1.1166055192215665E-3</c:v>
                </c:pt>
                <c:pt idx="6">
                  <c:v>5.8063486999521456E-2</c:v>
                </c:pt>
                <c:pt idx="7">
                  <c:v>4.7056946881480301E-2</c:v>
                </c:pt>
                <c:pt idx="8">
                  <c:v>7.4972084862019459E-3</c:v>
                </c:pt>
                <c:pt idx="9">
                  <c:v>4.6737916733131282E-2</c:v>
                </c:pt>
                <c:pt idx="10">
                  <c:v>0.10304673791673313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6-54E0-432D-9CD7-671F7F76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27"/>
        <c:axId val="383536368"/>
        <c:axId val="383535976"/>
        <c:extLst/>
      </c:barChart>
      <c:catAx>
        <c:axId val="38353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35976"/>
        <c:crosses val="autoZero"/>
        <c:auto val="1"/>
        <c:lblAlgn val="ctr"/>
        <c:lblOffset val="100"/>
        <c:noMultiLvlLbl val="0"/>
      </c:catAx>
      <c:valAx>
        <c:axId val="383535976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3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of Professional Students, Fall 2025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74087329992841"/>
          <c:y val="0.10498687664041995"/>
          <c:w val="0.80981468225562714"/>
          <c:h val="0.74186919617503944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58-4CF1-B4B1-72FC48C1936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58-4CF1-B4B1-72FC48C1936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058-4CF1-B4B1-72FC48C1936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58-4CF1-B4B1-72FC48C193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(Table!$N$64,Table!$N$67:$N$68,Table!$N$70)</c:f>
              <c:strCache>
                <c:ptCount val="4"/>
                <c:pt idx="0">
                  <c:v>Dent</c:v>
                </c:pt>
                <c:pt idx="1">
                  <c:v>Law</c:v>
                </c:pt>
                <c:pt idx="2">
                  <c:v>Med</c:v>
                </c:pt>
                <c:pt idx="3">
                  <c:v>Pharm</c:v>
                </c:pt>
              </c:strCache>
            </c:strRef>
          </c:cat>
          <c:val>
            <c:numRef>
              <c:f>(Table!$S$64,Table!$S$67:$S$68,Table!$S$70)</c:f>
              <c:numCache>
                <c:formatCode>0.0%</c:formatCode>
                <c:ptCount val="4"/>
                <c:pt idx="0">
                  <c:v>0.17329093799682035</c:v>
                </c:pt>
                <c:pt idx="1">
                  <c:v>0.26497085320614733</c:v>
                </c:pt>
                <c:pt idx="2">
                  <c:v>0.34976152623211448</c:v>
                </c:pt>
                <c:pt idx="3">
                  <c:v>0.21197668256491786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58-4CF1-B4B1-72FC48C193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overlap val="-27"/>
        <c:axId val="383535192"/>
        <c:axId val="387639856"/>
      </c:barChart>
      <c:catAx>
        <c:axId val="38353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639856"/>
        <c:crosses val="autoZero"/>
        <c:auto val="1"/>
        <c:lblAlgn val="ctr"/>
        <c:lblOffset val="100"/>
        <c:noMultiLvlLbl val="0"/>
      </c:catAx>
      <c:valAx>
        <c:axId val="387639856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535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of All Students, Fall 2025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958868430165153E-2"/>
          <c:y val="0.11023622047244094"/>
          <c:w val="0.87999779186301519"/>
          <c:h val="0.734792213473315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94-4A7C-A162-52C1589B208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94-4A7C-A162-52C1589B208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94-4A7C-A162-52C1589B208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94-4A7C-A162-52C1589B208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94-4A7C-A162-52C1589B208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394-4A7C-A162-52C1589B208B}"/>
              </c:ext>
            </c:extLst>
          </c:dPt>
          <c:dPt>
            <c:idx val="6"/>
            <c:invertIfNegative val="0"/>
            <c:bubble3D val="0"/>
            <c:spPr>
              <a:solidFill>
                <a:srgbClr val="BBBC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394-4A7C-A162-52C1589B208B}"/>
              </c:ext>
            </c:extLst>
          </c:dPt>
          <c:dPt>
            <c:idx val="7"/>
            <c:invertIfNegative val="0"/>
            <c:bubble3D val="0"/>
            <c:spPr>
              <a:solidFill>
                <a:srgbClr val="00A9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394-4A7C-A162-52C1589B208B}"/>
              </c:ext>
            </c:extLst>
          </c:dPt>
          <c:dPt>
            <c:idx val="8"/>
            <c:invertIfNegative val="0"/>
            <c:bubble3D val="0"/>
            <c:spPr>
              <a:solidFill>
                <a:srgbClr val="00A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394-4A7C-A162-52C1589B208B}"/>
              </c:ext>
            </c:extLst>
          </c:dPt>
          <c:dPt>
            <c:idx val="9"/>
            <c:invertIfNegative val="0"/>
            <c:bubble3D val="0"/>
            <c:spPr>
              <a:solidFill>
                <a:srgbClr val="FF8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394-4A7C-A162-52C1589B208B}"/>
              </c:ext>
            </c:extLst>
          </c:dPt>
          <c:dPt>
            <c:idx val="10"/>
            <c:invertIfNegative val="0"/>
            <c:bubble3D val="0"/>
            <c:spPr>
              <a:solidFill>
                <a:srgbClr val="BF8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394-4A7C-A162-52C1589B208B}"/>
              </c:ext>
            </c:extLst>
          </c:dPt>
          <c:dPt>
            <c:idx val="11"/>
            <c:invertIfNegative val="0"/>
            <c:bubble3D val="0"/>
            <c:spPr>
              <a:solidFill>
                <a:srgbClr val="CC79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394-4A7C-A162-52C1589B20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Table!$N$62:$N$73</c:f>
              <c:strCache>
                <c:ptCount val="12"/>
                <c:pt idx="0">
                  <c:v>CLAS</c:v>
                </c:pt>
                <c:pt idx="1">
                  <c:v>Bus</c:v>
                </c:pt>
                <c:pt idx="2">
                  <c:v>Dent</c:v>
                </c:pt>
                <c:pt idx="3">
                  <c:v>Educ</c:v>
                </c:pt>
                <c:pt idx="4">
                  <c:v>Eng</c:v>
                </c:pt>
                <c:pt idx="5">
                  <c:v>Law</c:v>
                </c:pt>
                <c:pt idx="6">
                  <c:v>Med</c:v>
                </c:pt>
                <c:pt idx="7">
                  <c:v>Nurs</c:v>
                </c:pt>
                <c:pt idx="8">
                  <c:v>Pharm</c:v>
                </c:pt>
                <c:pt idx="9">
                  <c:v>PubHlth</c:v>
                </c:pt>
                <c:pt idx="10">
                  <c:v>Grad</c:v>
                </c:pt>
                <c:pt idx="11">
                  <c:v>UColl</c:v>
                </c:pt>
              </c:strCache>
            </c:strRef>
          </c:cat>
          <c:val>
            <c:numRef>
              <c:f>Table!$U$62:$U$73</c:f>
              <c:numCache>
                <c:formatCode>0.0%</c:formatCode>
                <c:ptCount val="12"/>
                <c:pt idx="0">
                  <c:v>0.49528846738403548</c:v>
                </c:pt>
                <c:pt idx="1">
                  <c:v>0.19131862119277768</c:v>
                </c:pt>
                <c:pt idx="2">
                  <c:v>1.2189190832269438E-2</c:v>
                </c:pt>
                <c:pt idx="3">
                  <c:v>4.7601677913550973E-2</c:v>
                </c:pt>
                <c:pt idx="4">
                  <c:v>6.1766672746063588E-2</c:v>
                </c:pt>
                <c:pt idx="5">
                  <c:v>1.5411271201896773E-2</c:v>
                </c:pt>
                <c:pt idx="6">
                  <c:v>8.0339230348349444E-2</c:v>
                </c:pt>
                <c:pt idx="7">
                  <c:v>2.9363487142075505E-2</c:v>
                </c:pt>
                <c:pt idx="8">
                  <c:v>1.3587452124749225E-2</c:v>
                </c:pt>
                <c:pt idx="9">
                  <c:v>1.513769834032464E-2</c:v>
                </c:pt>
                <c:pt idx="10">
                  <c:v>2.9150708249741624E-2</c:v>
                </c:pt>
                <c:pt idx="11">
                  <c:v>8.845522524165603E-3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394-4A7C-A162-52C1589B20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overlap val="-27"/>
        <c:axId val="387640640"/>
        <c:axId val="387641032"/>
      </c:barChart>
      <c:catAx>
        <c:axId val="3876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641032"/>
        <c:crosses val="autoZero"/>
        <c:auto val="1"/>
        <c:lblAlgn val="ctr"/>
        <c:lblOffset val="100"/>
        <c:noMultiLvlLbl val="0"/>
      </c:catAx>
      <c:valAx>
        <c:axId val="387641032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6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26987</xdr:rowOff>
    </xdr:from>
    <xdr:to>
      <xdr:col>4</xdr:col>
      <xdr:colOff>619252</xdr:colOff>
      <xdr:row>81</xdr:row>
      <xdr:rowOff>103187</xdr:rowOff>
    </xdr:to>
    <xdr:graphicFrame macro="">
      <xdr:nvGraphicFramePr>
        <xdr:cNvPr id="2" name="Chart 1" descr="Column chart showing the percentage of undergraduate student credit hours generated by students in each college.  Liberal Arts and Sciences students generated the highest percentage (59.6%), with the next highest the Tippie College of Business (20.7%).  No other college exceeds 8%.">
          <a:extLst>
            <a:ext uri="{FF2B5EF4-FFF2-40B4-BE49-F238E27FC236}">
              <a16:creationId xmlns:a16="http://schemas.microsoft.com/office/drawing/2014/main" id="{DA4AE68B-F2DA-4D3C-A420-89F72387B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695324</xdr:colOff>
      <xdr:row>56</xdr:row>
      <xdr:rowOff>26987</xdr:rowOff>
    </xdr:from>
    <xdr:to>
      <xdr:col>10</xdr:col>
      <xdr:colOff>711326</xdr:colOff>
      <xdr:row>81</xdr:row>
      <xdr:rowOff>106362</xdr:rowOff>
    </xdr:to>
    <xdr:graphicFrame macro="">
      <xdr:nvGraphicFramePr>
        <xdr:cNvPr id="3" name="Chart 2" descr="Column chart showing the percentage of graduate student credit hours generated by students in each college.  Liberal Arts and Sciences students generated the highest percentage (29.6%), with the next highest the Tippie College of Business (25.9%).  No other college exceeds 10%.">
          <a:extLst>
            <a:ext uri="{FF2B5EF4-FFF2-40B4-BE49-F238E27FC236}">
              <a16:creationId xmlns:a16="http://schemas.microsoft.com/office/drawing/2014/main" id="{14125FD4-8B43-433D-9BAD-00F8C188B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82</xdr:row>
      <xdr:rowOff>38100</xdr:rowOff>
    </xdr:from>
    <xdr:to>
      <xdr:col>4</xdr:col>
      <xdr:colOff>619252</xdr:colOff>
      <xdr:row>108</xdr:row>
      <xdr:rowOff>0</xdr:rowOff>
    </xdr:to>
    <xdr:graphicFrame macro="">
      <xdr:nvGraphicFramePr>
        <xdr:cNvPr id="4" name="Chart 3" descr="Column chart showing the percentage of professional student credit hours generated by students in each college.  Carver College of Medicine students generated the highest percentage (37.7%), with students in the other three professional colleges each generating 20-21%.">
          <a:extLst>
            <a:ext uri="{FF2B5EF4-FFF2-40B4-BE49-F238E27FC236}">
              <a16:creationId xmlns:a16="http://schemas.microsoft.com/office/drawing/2014/main" id="{705E14AD-0316-4D68-8CE1-EA37D2601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692150</xdr:colOff>
      <xdr:row>82</xdr:row>
      <xdr:rowOff>38100</xdr:rowOff>
    </xdr:from>
    <xdr:to>
      <xdr:col>10</xdr:col>
      <xdr:colOff>714502</xdr:colOff>
      <xdr:row>108</xdr:row>
      <xdr:rowOff>0</xdr:rowOff>
    </xdr:to>
    <xdr:graphicFrame macro="">
      <xdr:nvGraphicFramePr>
        <xdr:cNvPr id="5" name="Chart 4" descr="Column chart showing the percentage of total student credit hours generated by students in each college.  Liberal Arts and Sciences students generated the highest percentage (50.6%), with the next highest the Tippie College of Business (19.6%).  No other college exceeds 10%.">
          <a:extLst>
            <a:ext uri="{FF2B5EF4-FFF2-40B4-BE49-F238E27FC236}">
              <a16:creationId xmlns:a16="http://schemas.microsoft.com/office/drawing/2014/main" id="{626408C2-E7CF-4745-8EC9-B060B9640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D11C-F717-4382-8369-D7444B29B14A}">
  <sheetPr>
    <pageSetUpPr fitToPage="1"/>
  </sheetPr>
  <dimension ref="A1:U75"/>
  <sheetViews>
    <sheetView tabSelected="1" zoomScaleNormal="100" workbookViewId="0">
      <selection activeCell="A54" sqref="A54"/>
    </sheetView>
  </sheetViews>
  <sheetFormatPr defaultColWidth="9" defaultRowHeight="10" x14ac:dyDescent="0.2"/>
  <cols>
    <col min="1" max="1" width="21" style="19" customWidth="1"/>
    <col min="2" max="11" width="9.58203125" style="19" customWidth="1"/>
    <col min="12" max="12" width="4" style="19" customWidth="1"/>
    <col min="13" max="13" width="4.08203125" style="19" customWidth="1"/>
    <col min="14" max="14" width="9" style="19"/>
    <col min="15" max="15" width="9.75" style="19" customWidth="1"/>
    <col min="16" max="16" width="13.1640625" style="19" customWidth="1"/>
    <col min="17" max="17" width="9" style="19"/>
    <col min="18" max="18" width="13.1640625" style="19" customWidth="1"/>
    <col min="19" max="19" width="9" style="19"/>
    <col min="20" max="20" width="10" style="19" customWidth="1"/>
    <col min="21" max="16384" width="9" style="19"/>
  </cols>
  <sheetData>
    <row r="1" spans="1:11" ht="14" x14ac:dyDescent="0.3">
      <c r="A1" s="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6" customHeight="1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0.5" x14ac:dyDescent="0.25">
      <c r="A3" s="2" t="s">
        <v>0</v>
      </c>
      <c r="B3" s="3">
        <v>2016</v>
      </c>
      <c r="C3" s="3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  <c r="I3" s="3">
        <v>2023</v>
      </c>
      <c r="J3" s="3">
        <v>2024</v>
      </c>
      <c r="K3" s="3">
        <v>2025</v>
      </c>
    </row>
    <row r="4" spans="1:11" ht="10.5" x14ac:dyDescent="0.25">
      <c r="A4" s="5" t="s">
        <v>1</v>
      </c>
      <c r="B4" s="6">
        <f t="shared" ref="B4:J4" si="0">SUM(B5:B15)</f>
        <v>24355</v>
      </c>
      <c r="C4" s="6">
        <f t="shared" si="0"/>
        <v>24434</v>
      </c>
      <c r="D4" s="6">
        <f t="shared" si="0"/>
        <v>23909</v>
      </c>
      <c r="E4" s="6">
        <f t="shared" si="0"/>
        <v>23411</v>
      </c>
      <c r="F4" s="6">
        <f t="shared" si="0"/>
        <v>22304</v>
      </c>
      <c r="G4" s="6">
        <f t="shared" si="0"/>
        <v>21608</v>
      </c>
      <c r="H4" s="6">
        <f t="shared" si="0"/>
        <v>21973</v>
      </c>
      <c r="I4" s="6">
        <f t="shared" si="0"/>
        <v>22130</v>
      </c>
      <c r="J4" s="6">
        <f t="shared" si="0"/>
        <v>22738</v>
      </c>
      <c r="K4" s="6">
        <f t="shared" ref="K4" si="1">SUM(K5:K15)</f>
        <v>23407</v>
      </c>
    </row>
    <row r="5" spans="1:11" x14ac:dyDescent="0.2">
      <c r="A5" s="30" t="s">
        <v>9</v>
      </c>
      <c r="B5" s="8">
        <v>16397</v>
      </c>
      <c r="C5" s="8">
        <v>16563</v>
      </c>
      <c r="D5" s="8">
        <v>16299</v>
      </c>
      <c r="E5" s="8">
        <v>15708</v>
      </c>
      <c r="F5" s="8">
        <v>14800</v>
      </c>
      <c r="G5" s="8">
        <v>14033</v>
      </c>
      <c r="H5" s="8">
        <v>14257</v>
      </c>
      <c r="I5" s="8">
        <v>14220</v>
      </c>
      <c r="J5" s="8">
        <v>14417</v>
      </c>
      <c r="K5" s="8">
        <v>14365</v>
      </c>
    </row>
    <row r="6" spans="1:11" x14ac:dyDescent="0.2">
      <c r="A6" s="30" t="s">
        <v>10</v>
      </c>
      <c r="B6" s="8">
        <v>2804</v>
      </c>
      <c r="C6" s="8">
        <v>2968</v>
      </c>
      <c r="D6" s="8">
        <v>3178</v>
      </c>
      <c r="E6" s="8">
        <v>3158</v>
      </c>
      <c r="F6" s="8">
        <v>3108</v>
      </c>
      <c r="G6" s="8">
        <v>3245</v>
      </c>
      <c r="H6" s="8">
        <v>3377</v>
      </c>
      <c r="I6" s="8">
        <v>3544</v>
      </c>
      <c r="J6" s="8">
        <v>3922</v>
      </c>
      <c r="K6" s="8">
        <v>4476</v>
      </c>
    </row>
    <row r="7" spans="1:11" x14ac:dyDescent="0.2">
      <c r="A7" s="30" t="s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</row>
    <row r="8" spans="1:11" x14ac:dyDescent="0.2">
      <c r="A8" s="30" t="s">
        <v>11</v>
      </c>
      <c r="B8" s="8">
        <v>396</v>
      </c>
      <c r="C8" s="8">
        <v>420</v>
      </c>
      <c r="D8" s="8">
        <v>492</v>
      </c>
      <c r="E8" s="8">
        <v>661</v>
      </c>
      <c r="F8" s="8">
        <v>696</v>
      </c>
      <c r="G8" s="8">
        <v>852</v>
      </c>
      <c r="H8" s="8">
        <v>959</v>
      </c>
      <c r="I8" s="8">
        <v>995</v>
      </c>
      <c r="J8" s="8">
        <v>1002</v>
      </c>
      <c r="K8" s="8">
        <v>1023</v>
      </c>
    </row>
    <row r="9" spans="1:11" x14ac:dyDescent="0.2">
      <c r="A9" s="30" t="s">
        <v>12</v>
      </c>
      <c r="B9" s="8">
        <v>2841</v>
      </c>
      <c r="C9" s="8">
        <v>2588</v>
      </c>
      <c r="D9" s="8">
        <v>2180</v>
      </c>
      <c r="E9" s="8">
        <v>2137</v>
      </c>
      <c r="F9" s="8">
        <v>1990</v>
      </c>
      <c r="G9" s="8">
        <v>1804</v>
      </c>
      <c r="H9" s="8">
        <v>1765</v>
      </c>
      <c r="I9" s="8">
        <v>1708</v>
      </c>
      <c r="J9" s="8">
        <v>1690</v>
      </c>
      <c r="K9" s="8">
        <v>1779</v>
      </c>
    </row>
    <row r="10" spans="1:11" x14ac:dyDescent="0.2">
      <c r="A10" s="30" t="s">
        <v>6</v>
      </c>
      <c r="B10" s="8">
        <v>0</v>
      </c>
      <c r="C10" s="8">
        <v>0</v>
      </c>
      <c r="D10" s="8">
        <v>0</v>
      </c>
      <c r="E10" s="8">
        <v>1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x14ac:dyDescent="0.2">
      <c r="A11" s="30" t="s">
        <v>7</v>
      </c>
      <c r="B11" s="8">
        <v>414</v>
      </c>
      <c r="C11" s="8">
        <v>453</v>
      </c>
      <c r="D11" s="8">
        <v>447</v>
      </c>
      <c r="E11" s="8">
        <v>443</v>
      </c>
      <c r="F11" s="8">
        <v>439</v>
      </c>
      <c r="G11" s="8">
        <v>433</v>
      </c>
      <c r="H11" s="8">
        <v>454</v>
      </c>
      <c r="I11" s="8">
        <v>482</v>
      </c>
      <c r="J11" s="8">
        <v>543</v>
      </c>
      <c r="K11" s="8">
        <v>597</v>
      </c>
    </row>
    <row r="12" spans="1:11" x14ac:dyDescent="0.2">
      <c r="A12" s="30" t="s">
        <v>13</v>
      </c>
      <c r="B12" s="8">
        <v>931</v>
      </c>
      <c r="C12" s="8">
        <v>832</v>
      </c>
      <c r="D12" s="8">
        <v>627</v>
      </c>
      <c r="E12" s="8">
        <v>630</v>
      </c>
      <c r="F12" s="8">
        <v>634</v>
      </c>
      <c r="G12" s="8">
        <v>660</v>
      </c>
      <c r="H12" s="8">
        <v>631</v>
      </c>
      <c r="I12" s="8">
        <v>623</v>
      </c>
      <c r="J12" s="8">
        <v>647</v>
      </c>
      <c r="K12" s="8">
        <v>671</v>
      </c>
    </row>
    <row r="13" spans="1:11" x14ac:dyDescent="0.2">
      <c r="A13" s="30" t="s">
        <v>8</v>
      </c>
      <c r="B13" s="8">
        <v>0</v>
      </c>
      <c r="C13" s="8">
        <v>0</v>
      </c>
      <c r="D13" s="8">
        <v>0</v>
      </c>
      <c r="E13" s="8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pans="1:11" x14ac:dyDescent="0.2">
      <c r="A14" s="30" t="s">
        <v>14</v>
      </c>
      <c r="B14" s="8">
        <v>32</v>
      </c>
      <c r="C14" s="8">
        <v>81</v>
      </c>
      <c r="D14" s="8">
        <v>163</v>
      </c>
      <c r="E14" s="8">
        <v>205</v>
      </c>
      <c r="F14" s="8">
        <v>226</v>
      </c>
      <c r="G14" s="8">
        <v>223</v>
      </c>
      <c r="H14" s="8">
        <v>186</v>
      </c>
      <c r="I14" s="8">
        <v>185</v>
      </c>
      <c r="J14" s="8">
        <v>187</v>
      </c>
      <c r="K14" s="8">
        <v>205</v>
      </c>
    </row>
    <row r="15" spans="1:11" x14ac:dyDescent="0.2">
      <c r="A15" s="31" t="s">
        <v>16</v>
      </c>
      <c r="B15" s="10">
        <v>540</v>
      </c>
      <c r="C15" s="10">
        <v>529</v>
      </c>
      <c r="D15" s="10">
        <v>523</v>
      </c>
      <c r="E15" s="10">
        <v>467</v>
      </c>
      <c r="F15" s="10">
        <v>411</v>
      </c>
      <c r="G15" s="10">
        <v>358</v>
      </c>
      <c r="H15" s="10">
        <v>344</v>
      </c>
      <c r="I15" s="10">
        <v>373</v>
      </c>
      <c r="J15" s="10">
        <v>330</v>
      </c>
      <c r="K15" s="10">
        <v>291</v>
      </c>
    </row>
    <row r="16" spans="1:11" ht="10.5" x14ac:dyDescent="0.25">
      <c r="A16" s="4" t="s">
        <v>2</v>
      </c>
      <c r="B16" s="6">
        <f t="shared" ref="B16:J16" si="2">SUM(B17:B28)</f>
        <v>5678</v>
      </c>
      <c r="C16" s="6">
        <f t="shared" si="2"/>
        <v>5782</v>
      </c>
      <c r="D16" s="6">
        <f t="shared" si="2"/>
        <v>5808</v>
      </c>
      <c r="E16" s="6">
        <f t="shared" si="2"/>
        <v>5874</v>
      </c>
      <c r="F16" s="6">
        <f t="shared" si="2"/>
        <v>6141</v>
      </c>
      <c r="G16" s="6">
        <f t="shared" si="2"/>
        <v>6415</v>
      </c>
      <c r="H16" s="6">
        <f t="shared" si="2"/>
        <v>6156</v>
      </c>
      <c r="I16" s="6">
        <f t="shared" si="2"/>
        <v>6079</v>
      </c>
      <c r="J16" s="6">
        <f t="shared" si="2"/>
        <v>6164</v>
      </c>
      <c r="K16" s="6">
        <f t="shared" ref="K16" si="3">SUM(K17:K28)</f>
        <v>6269</v>
      </c>
    </row>
    <row r="17" spans="1:21" x14ac:dyDescent="0.2">
      <c r="A17" s="30" t="s">
        <v>9</v>
      </c>
      <c r="B17" s="7">
        <v>1959</v>
      </c>
      <c r="C17" s="7">
        <v>1908</v>
      </c>
      <c r="D17" s="7">
        <v>1910</v>
      </c>
      <c r="E17" s="7">
        <v>1903</v>
      </c>
      <c r="F17" s="7">
        <v>1844</v>
      </c>
      <c r="G17" s="7">
        <v>1855</v>
      </c>
      <c r="H17" s="7">
        <v>1811</v>
      </c>
      <c r="I17" s="7">
        <v>1738</v>
      </c>
      <c r="J17" s="7">
        <v>1883</v>
      </c>
      <c r="K17" s="7">
        <v>1929</v>
      </c>
    </row>
    <row r="18" spans="1:21" x14ac:dyDescent="0.2">
      <c r="A18" s="30" t="s">
        <v>10</v>
      </c>
      <c r="B18" s="7">
        <v>1273</v>
      </c>
      <c r="C18" s="7">
        <v>1407</v>
      </c>
      <c r="D18" s="7">
        <v>1506</v>
      </c>
      <c r="E18" s="7">
        <v>1504</v>
      </c>
      <c r="F18" s="7">
        <v>1745</v>
      </c>
      <c r="G18" s="7">
        <v>1864</v>
      </c>
      <c r="H18" s="7">
        <v>1787</v>
      </c>
      <c r="I18" s="7">
        <v>1808</v>
      </c>
      <c r="J18" s="7">
        <v>1678</v>
      </c>
      <c r="K18" s="7">
        <v>1818</v>
      </c>
    </row>
    <row r="19" spans="1:21" x14ac:dyDescent="0.2">
      <c r="A19" s="30" t="s">
        <v>5</v>
      </c>
      <c r="B19" s="7">
        <v>75</v>
      </c>
      <c r="C19" s="7">
        <v>81</v>
      </c>
      <c r="D19" s="7">
        <v>77</v>
      </c>
      <c r="E19" s="7">
        <v>74</v>
      </c>
      <c r="F19" s="7">
        <v>68</v>
      </c>
      <c r="G19" s="7">
        <v>70</v>
      </c>
      <c r="H19" s="7">
        <v>66</v>
      </c>
      <c r="I19" s="7">
        <v>66</v>
      </c>
      <c r="J19" s="7">
        <v>72</v>
      </c>
      <c r="K19" s="7">
        <v>74</v>
      </c>
    </row>
    <row r="20" spans="1:21" x14ac:dyDescent="0.2">
      <c r="A20" s="30" t="s">
        <v>11</v>
      </c>
      <c r="B20" s="7">
        <v>571</v>
      </c>
      <c r="C20" s="7">
        <v>582</v>
      </c>
      <c r="D20" s="7">
        <v>557</v>
      </c>
      <c r="E20" s="7">
        <v>579</v>
      </c>
      <c r="F20" s="7">
        <v>613</v>
      </c>
      <c r="G20" s="7">
        <v>689</v>
      </c>
      <c r="H20" s="7">
        <v>619</v>
      </c>
      <c r="I20" s="7">
        <v>575</v>
      </c>
      <c r="J20" s="7">
        <v>569</v>
      </c>
      <c r="K20" s="7">
        <v>543</v>
      </c>
    </row>
    <row r="21" spans="1:21" x14ac:dyDescent="0.2">
      <c r="A21" s="30" t="s">
        <v>12</v>
      </c>
      <c r="B21" s="7">
        <v>300</v>
      </c>
      <c r="C21" s="7">
        <v>276</v>
      </c>
      <c r="D21" s="7">
        <v>269</v>
      </c>
      <c r="E21" s="7">
        <v>284</v>
      </c>
      <c r="F21" s="7">
        <v>279</v>
      </c>
      <c r="G21" s="7">
        <v>294</v>
      </c>
      <c r="H21" s="7">
        <v>273</v>
      </c>
      <c r="I21" s="7">
        <v>274</v>
      </c>
      <c r="J21" s="7">
        <v>285</v>
      </c>
      <c r="K21" s="7">
        <v>253</v>
      </c>
    </row>
    <row r="22" spans="1:21" x14ac:dyDescent="0.2">
      <c r="A22" s="30" t="s">
        <v>6</v>
      </c>
      <c r="B22" s="7">
        <v>22</v>
      </c>
      <c r="C22" s="7">
        <v>17</v>
      </c>
      <c r="D22" s="7">
        <v>23</v>
      </c>
      <c r="E22" s="7">
        <v>23</v>
      </c>
      <c r="F22" s="7">
        <v>13</v>
      </c>
      <c r="G22" s="7">
        <v>9</v>
      </c>
      <c r="H22" s="7">
        <v>8</v>
      </c>
      <c r="I22" s="7">
        <v>9</v>
      </c>
      <c r="J22" s="7">
        <v>5</v>
      </c>
      <c r="K22" s="7">
        <v>7</v>
      </c>
    </row>
    <row r="23" spans="1:21" x14ac:dyDescent="0.2">
      <c r="A23" s="30" t="s">
        <v>7</v>
      </c>
      <c r="B23" s="7">
        <v>322</v>
      </c>
      <c r="C23" s="7">
        <v>298</v>
      </c>
      <c r="D23" s="7">
        <v>294</v>
      </c>
      <c r="E23" s="7">
        <v>288</v>
      </c>
      <c r="F23" s="7">
        <v>292</v>
      </c>
      <c r="G23" s="7">
        <v>296</v>
      </c>
      <c r="H23" s="7">
        <v>310</v>
      </c>
      <c r="I23" s="7">
        <v>326</v>
      </c>
      <c r="J23" s="7">
        <v>351</v>
      </c>
      <c r="K23" s="7">
        <v>364</v>
      </c>
    </row>
    <row r="24" spans="1:21" x14ac:dyDescent="0.2">
      <c r="A24" s="30" t="s">
        <v>13</v>
      </c>
      <c r="B24" s="7">
        <v>247</v>
      </c>
      <c r="C24" s="7">
        <v>244</v>
      </c>
      <c r="D24" s="7">
        <v>241</v>
      </c>
      <c r="E24" s="7">
        <v>267</v>
      </c>
      <c r="F24" s="7">
        <v>272</v>
      </c>
      <c r="G24" s="7">
        <v>314</v>
      </c>
      <c r="H24" s="7">
        <v>291</v>
      </c>
      <c r="I24" s="7">
        <v>295</v>
      </c>
      <c r="J24" s="7">
        <v>309</v>
      </c>
      <c r="K24" s="7">
        <v>295</v>
      </c>
    </row>
    <row r="25" spans="1:21" x14ac:dyDescent="0.2">
      <c r="A25" s="30" t="s">
        <v>8</v>
      </c>
      <c r="B25" s="7">
        <v>68</v>
      </c>
      <c r="C25" s="7">
        <v>67</v>
      </c>
      <c r="D25" s="7">
        <v>65</v>
      </c>
      <c r="E25" s="7">
        <v>56</v>
      </c>
      <c r="F25" s="7">
        <v>60</v>
      </c>
      <c r="G25" s="7">
        <v>51</v>
      </c>
      <c r="H25" s="7">
        <v>48</v>
      </c>
      <c r="I25" s="7">
        <v>49</v>
      </c>
      <c r="J25" s="7">
        <v>49</v>
      </c>
      <c r="K25" s="7">
        <v>47</v>
      </c>
    </row>
    <row r="26" spans="1:21" x14ac:dyDescent="0.2">
      <c r="A26" s="30" t="s">
        <v>14</v>
      </c>
      <c r="B26" s="7">
        <v>331</v>
      </c>
      <c r="C26" s="7">
        <v>335</v>
      </c>
      <c r="D26" s="7">
        <v>302</v>
      </c>
      <c r="E26" s="7">
        <v>324</v>
      </c>
      <c r="F26" s="7">
        <v>368</v>
      </c>
      <c r="G26" s="7">
        <v>366</v>
      </c>
      <c r="H26" s="7">
        <v>340</v>
      </c>
      <c r="I26" s="7">
        <v>295</v>
      </c>
      <c r="J26" s="7">
        <v>306</v>
      </c>
      <c r="K26" s="7">
        <v>293</v>
      </c>
      <c r="M26" s="27"/>
      <c r="N26" s="27"/>
      <c r="O26" s="27"/>
      <c r="P26" s="27"/>
      <c r="Q26" s="27"/>
      <c r="R26" s="27"/>
      <c r="S26" s="27"/>
      <c r="T26" s="27"/>
      <c r="U26" s="27"/>
    </row>
    <row r="27" spans="1:21" x14ac:dyDescent="0.2">
      <c r="A27" s="30" t="s">
        <v>15</v>
      </c>
      <c r="B27" s="7">
        <v>510</v>
      </c>
      <c r="C27" s="7">
        <v>567</v>
      </c>
      <c r="D27" s="7">
        <v>563</v>
      </c>
      <c r="E27" s="7">
        <v>572</v>
      </c>
      <c r="F27" s="7">
        <v>587</v>
      </c>
      <c r="G27" s="7">
        <v>607</v>
      </c>
      <c r="H27" s="7">
        <v>603</v>
      </c>
      <c r="I27" s="7">
        <v>644</v>
      </c>
      <c r="J27" s="7">
        <v>657</v>
      </c>
      <c r="K27" s="7">
        <v>646</v>
      </c>
    </row>
    <row r="28" spans="1:21" x14ac:dyDescent="0.2">
      <c r="A28" s="31" t="s">
        <v>16</v>
      </c>
      <c r="B28" s="11">
        <v>0</v>
      </c>
      <c r="C28" s="11">
        <v>0</v>
      </c>
      <c r="D28" s="11">
        <v>1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21" ht="10.5" x14ac:dyDescent="0.25">
      <c r="A29" s="4" t="s">
        <v>3</v>
      </c>
      <c r="B29" s="6">
        <f t="shared" ref="B29:J29" si="4">SUM(B30:B33)</f>
        <v>1835</v>
      </c>
      <c r="C29" s="6">
        <f t="shared" si="4"/>
        <v>1847</v>
      </c>
      <c r="D29" s="6">
        <f t="shared" si="4"/>
        <v>1841</v>
      </c>
      <c r="E29" s="6">
        <f t="shared" si="4"/>
        <v>1857</v>
      </c>
      <c r="F29" s="6">
        <f t="shared" si="4"/>
        <v>1873</v>
      </c>
      <c r="G29" s="6">
        <f t="shared" si="4"/>
        <v>1886</v>
      </c>
      <c r="H29" s="6">
        <f t="shared" si="4"/>
        <v>1886</v>
      </c>
      <c r="I29" s="6">
        <f t="shared" si="4"/>
        <v>1833</v>
      </c>
      <c r="J29" s="6">
        <f t="shared" si="4"/>
        <v>1877</v>
      </c>
      <c r="K29" s="6">
        <f t="shared" ref="K29" si="5">SUM(K30:K33)</f>
        <v>1887</v>
      </c>
    </row>
    <row r="30" spans="1:21" x14ac:dyDescent="0.2">
      <c r="A30" s="30" t="s">
        <v>5</v>
      </c>
      <c r="B30" s="7">
        <v>323</v>
      </c>
      <c r="C30" s="7">
        <v>329</v>
      </c>
      <c r="D30" s="7">
        <v>331</v>
      </c>
      <c r="E30" s="7">
        <v>334</v>
      </c>
      <c r="F30" s="7">
        <v>327</v>
      </c>
      <c r="G30" s="7">
        <v>332</v>
      </c>
      <c r="H30" s="7">
        <v>334</v>
      </c>
      <c r="I30" s="7">
        <v>325</v>
      </c>
      <c r="J30" s="7">
        <v>333</v>
      </c>
      <c r="K30" s="7">
        <v>327</v>
      </c>
    </row>
    <row r="31" spans="1:21" x14ac:dyDescent="0.2">
      <c r="A31" s="30" t="s">
        <v>6</v>
      </c>
      <c r="B31" s="7">
        <v>426</v>
      </c>
      <c r="C31" s="7">
        <v>419</v>
      </c>
      <c r="D31" s="7">
        <v>422</v>
      </c>
      <c r="E31" s="7">
        <v>431</v>
      </c>
      <c r="F31" s="7">
        <v>474</v>
      </c>
      <c r="G31" s="7">
        <v>501</v>
      </c>
      <c r="H31" s="7">
        <v>500</v>
      </c>
      <c r="I31" s="7">
        <v>492</v>
      </c>
      <c r="J31" s="7">
        <v>502</v>
      </c>
      <c r="K31" s="7">
        <v>500</v>
      </c>
    </row>
    <row r="32" spans="1:21" x14ac:dyDescent="0.2">
      <c r="A32" s="30" t="s">
        <v>7</v>
      </c>
      <c r="B32" s="7">
        <v>658</v>
      </c>
      <c r="C32" s="7">
        <v>668</v>
      </c>
      <c r="D32" s="7">
        <v>663</v>
      </c>
      <c r="E32" s="7">
        <v>666</v>
      </c>
      <c r="F32" s="7">
        <v>657</v>
      </c>
      <c r="G32" s="7">
        <v>667</v>
      </c>
      <c r="H32" s="7">
        <v>663</v>
      </c>
      <c r="I32" s="7">
        <v>658</v>
      </c>
      <c r="J32" s="7">
        <v>672</v>
      </c>
      <c r="K32" s="7">
        <v>660</v>
      </c>
    </row>
    <row r="33" spans="1:11" x14ac:dyDescent="0.2">
      <c r="A33" s="31" t="s">
        <v>8</v>
      </c>
      <c r="B33" s="11">
        <v>428</v>
      </c>
      <c r="C33" s="11">
        <v>431</v>
      </c>
      <c r="D33" s="11">
        <v>425</v>
      </c>
      <c r="E33" s="11">
        <v>426</v>
      </c>
      <c r="F33" s="11">
        <v>415</v>
      </c>
      <c r="G33" s="11">
        <v>386</v>
      </c>
      <c r="H33" s="11">
        <v>389</v>
      </c>
      <c r="I33" s="11">
        <v>358</v>
      </c>
      <c r="J33" s="11">
        <v>370</v>
      </c>
      <c r="K33" s="11">
        <v>400</v>
      </c>
    </row>
    <row r="34" spans="1:11" ht="10.5" x14ac:dyDescent="0.25">
      <c r="A34" s="4" t="s">
        <v>4</v>
      </c>
      <c r="B34" s="6">
        <f t="shared" ref="B34:J34" si="6">SUM(B35:B40)</f>
        <v>1323</v>
      </c>
      <c r="C34" s="6">
        <f t="shared" si="6"/>
        <v>1398</v>
      </c>
      <c r="D34" s="6">
        <f t="shared" si="6"/>
        <v>1292</v>
      </c>
      <c r="E34" s="6">
        <f t="shared" si="6"/>
        <v>1295</v>
      </c>
      <c r="F34" s="6">
        <f t="shared" si="6"/>
        <v>1282</v>
      </c>
      <c r="G34" s="6">
        <f t="shared" si="6"/>
        <v>1297</v>
      </c>
      <c r="H34" s="6">
        <f t="shared" si="6"/>
        <v>1302</v>
      </c>
      <c r="I34" s="6">
        <f t="shared" si="6"/>
        <v>1410</v>
      </c>
      <c r="J34" s="6">
        <f t="shared" si="6"/>
        <v>1420</v>
      </c>
      <c r="K34" s="6">
        <f t="shared" ref="K34" si="7">SUM(K35:K40)</f>
        <v>1335</v>
      </c>
    </row>
    <row r="35" spans="1:11" x14ac:dyDescent="0.2">
      <c r="A35" s="30" t="s">
        <v>9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">
      <c r="A36" s="30" t="s">
        <v>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x14ac:dyDescent="0.2">
      <c r="A37" s="30" t="s">
        <v>7</v>
      </c>
      <c r="B37" s="7">
        <v>1007</v>
      </c>
      <c r="C37" s="7">
        <v>1101</v>
      </c>
      <c r="D37" s="7">
        <v>1001</v>
      </c>
      <c r="E37" s="7">
        <v>1014</v>
      </c>
      <c r="F37" s="7">
        <v>989</v>
      </c>
      <c r="G37" s="7">
        <v>1019</v>
      </c>
      <c r="H37" s="7">
        <v>1033</v>
      </c>
      <c r="I37" s="7">
        <v>1105</v>
      </c>
      <c r="J37" s="7">
        <v>1094</v>
      </c>
      <c r="K37" s="7">
        <v>1022</v>
      </c>
    </row>
    <row r="38" spans="1:11" x14ac:dyDescent="0.2">
      <c r="A38" s="30" t="s">
        <v>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spans="1:11" x14ac:dyDescent="0.2">
      <c r="A39" s="30" t="s">
        <v>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">
      <c r="A40" s="31" t="s">
        <v>15</v>
      </c>
      <c r="B40" s="11">
        <v>316</v>
      </c>
      <c r="C40" s="11">
        <v>297</v>
      </c>
      <c r="D40" s="11">
        <v>291</v>
      </c>
      <c r="E40" s="11">
        <v>281</v>
      </c>
      <c r="F40" s="11">
        <v>293</v>
      </c>
      <c r="G40" s="11">
        <v>278</v>
      </c>
      <c r="H40" s="11">
        <v>269</v>
      </c>
      <c r="I40" s="11">
        <v>305</v>
      </c>
      <c r="J40" s="11">
        <v>326</v>
      </c>
      <c r="K40" s="11">
        <v>313</v>
      </c>
    </row>
    <row r="41" spans="1:11" ht="10.5" x14ac:dyDescent="0.25">
      <c r="A41" s="9" t="s">
        <v>17</v>
      </c>
      <c r="B41" s="12">
        <f t="shared" ref="B41:J41" si="8">SUM(B42:B53)</f>
        <v>33191</v>
      </c>
      <c r="C41" s="12">
        <f t="shared" si="8"/>
        <v>33461</v>
      </c>
      <c r="D41" s="12">
        <f t="shared" si="8"/>
        <v>32850</v>
      </c>
      <c r="E41" s="12">
        <f t="shared" si="8"/>
        <v>32437</v>
      </c>
      <c r="F41" s="12">
        <f t="shared" si="8"/>
        <v>31600</v>
      </c>
      <c r="G41" s="12">
        <f t="shared" si="8"/>
        <v>31206</v>
      </c>
      <c r="H41" s="12">
        <f t="shared" si="8"/>
        <v>31317</v>
      </c>
      <c r="I41" s="12">
        <f t="shared" si="8"/>
        <v>31452</v>
      </c>
      <c r="J41" s="12">
        <f t="shared" si="8"/>
        <v>32199</v>
      </c>
      <c r="K41" s="12">
        <f t="shared" ref="K41" si="9">SUM(K42:K53)</f>
        <v>32898</v>
      </c>
    </row>
    <row r="42" spans="1:11" x14ac:dyDescent="0.2">
      <c r="A42" s="30" t="s">
        <v>9</v>
      </c>
      <c r="B42" s="7">
        <f t="shared" ref="B42:J42" si="10">SUM(B35,B17,B5)</f>
        <v>18356</v>
      </c>
      <c r="C42" s="7">
        <f t="shared" si="10"/>
        <v>18471</v>
      </c>
      <c r="D42" s="7">
        <f t="shared" si="10"/>
        <v>18209</v>
      </c>
      <c r="E42" s="7">
        <f t="shared" si="10"/>
        <v>17611</v>
      </c>
      <c r="F42" s="7">
        <f t="shared" si="10"/>
        <v>16644</v>
      </c>
      <c r="G42" s="7">
        <f t="shared" si="10"/>
        <v>15888</v>
      </c>
      <c r="H42" s="7">
        <f t="shared" si="10"/>
        <v>16068</v>
      </c>
      <c r="I42" s="7">
        <f t="shared" si="10"/>
        <v>15958</v>
      </c>
      <c r="J42" s="7">
        <f t="shared" si="10"/>
        <v>16300</v>
      </c>
      <c r="K42" s="7">
        <f t="shared" ref="K42" si="11">SUM(K35,K17,K5)</f>
        <v>16294</v>
      </c>
    </row>
    <row r="43" spans="1:11" x14ac:dyDescent="0.2">
      <c r="A43" s="30" t="s">
        <v>10</v>
      </c>
      <c r="B43" s="7">
        <f t="shared" ref="B43:J43" si="12">SUM(B18,B6)</f>
        <v>4077</v>
      </c>
      <c r="C43" s="7">
        <f t="shared" si="12"/>
        <v>4375</v>
      </c>
      <c r="D43" s="7">
        <f t="shared" si="12"/>
        <v>4684</v>
      </c>
      <c r="E43" s="7">
        <f t="shared" si="12"/>
        <v>4662</v>
      </c>
      <c r="F43" s="7">
        <f t="shared" si="12"/>
        <v>4853</v>
      </c>
      <c r="G43" s="7">
        <f t="shared" si="12"/>
        <v>5109</v>
      </c>
      <c r="H43" s="7">
        <f t="shared" si="12"/>
        <v>5164</v>
      </c>
      <c r="I43" s="7">
        <f t="shared" si="12"/>
        <v>5352</v>
      </c>
      <c r="J43" s="7">
        <f t="shared" si="12"/>
        <v>5600</v>
      </c>
      <c r="K43" s="7">
        <f t="shared" ref="K43" si="13">SUM(K18,K6)</f>
        <v>6294</v>
      </c>
    </row>
    <row r="44" spans="1:11" x14ac:dyDescent="0.2">
      <c r="A44" s="30" t="s">
        <v>5</v>
      </c>
      <c r="B44" s="7">
        <f t="shared" ref="B44:J44" si="14">SUM(B36,B30,B19,B7)</f>
        <v>398</v>
      </c>
      <c r="C44" s="7">
        <f t="shared" si="14"/>
        <v>410</v>
      </c>
      <c r="D44" s="7">
        <f t="shared" si="14"/>
        <v>408</v>
      </c>
      <c r="E44" s="7">
        <f t="shared" si="14"/>
        <v>408</v>
      </c>
      <c r="F44" s="7">
        <f t="shared" si="14"/>
        <v>395</v>
      </c>
      <c r="G44" s="7">
        <f t="shared" si="14"/>
        <v>402</v>
      </c>
      <c r="H44" s="7">
        <f t="shared" si="14"/>
        <v>400</v>
      </c>
      <c r="I44" s="7">
        <f t="shared" si="14"/>
        <v>391</v>
      </c>
      <c r="J44" s="7">
        <f t="shared" si="14"/>
        <v>405</v>
      </c>
      <c r="K44" s="7">
        <f t="shared" ref="K44" si="15">SUM(K36,K30,K19,K7)</f>
        <v>401</v>
      </c>
    </row>
    <row r="45" spans="1:11" x14ac:dyDescent="0.2">
      <c r="A45" s="30" t="s">
        <v>11</v>
      </c>
      <c r="B45" s="7">
        <f t="shared" ref="B45:J45" si="16">SUM(B20,B8)</f>
        <v>967</v>
      </c>
      <c r="C45" s="7">
        <f t="shared" si="16"/>
        <v>1002</v>
      </c>
      <c r="D45" s="7">
        <f t="shared" si="16"/>
        <v>1049</v>
      </c>
      <c r="E45" s="7">
        <f t="shared" si="16"/>
        <v>1240</v>
      </c>
      <c r="F45" s="7">
        <f t="shared" si="16"/>
        <v>1309</v>
      </c>
      <c r="G45" s="7">
        <f t="shared" si="16"/>
        <v>1541</v>
      </c>
      <c r="H45" s="7">
        <f t="shared" si="16"/>
        <v>1578</v>
      </c>
      <c r="I45" s="7">
        <f t="shared" si="16"/>
        <v>1570</v>
      </c>
      <c r="J45" s="7">
        <f t="shared" si="16"/>
        <v>1571</v>
      </c>
      <c r="K45" s="7">
        <f t="shared" ref="K45:K46" si="17">SUM(K20,K8)</f>
        <v>1566</v>
      </c>
    </row>
    <row r="46" spans="1:11" x14ac:dyDescent="0.2">
      <c r="A46" s="30" t="s">
        <v>12</v>
      </c>
      <c r="B46" s="7">
        <f t="shared" ref="B46:J46" si="18">SUM(B21,B9)</f>
        <v>3141</v>
      </c>
      <c r="C46" s="7">
        <f t="shared" si="18"/>
        <v>2864</v>
      </c>
      <c r="D46" s="7">
        <f t="shared" si="18"/>
        <v>2449</v>
      </c>
      <c r="E46" s="7">
        <f t="shared" si="18"/>
        <v>2421</v>
      </c>
      <c r="F46" s="7">
        <f t="shared" si="18"/>
        <v>2269</v>
      </c>
      <c r="G46" s="7">
        <f t="shared" si="18"/>
        <v>2098</v>
      </c>
      <c r="H46" s="7">
        <f t="shared" si="18"/>
        <v>2038</v>
      </c>
      <c r="I46" s="7">
        <f t="shared" si="18"/>
        <v>1982</v>
      </c>
      <c r="J46" s="7">
        <f t="shared" si="18"/>
        <v>1975</v>
      </c>
      <c r="K46" s="7">
        <f t="shared" si="17"/>
        <v>2032</v>
      </c>
    </row>
    <row r="47" spans="1:11" x14ac:dyDescent="0.2">
      <c r="A47" s="30" t="s">
        <v>6</v>
      </c>
      <c r="B47" s="7">
        <f t="shared" ref="B47:J47" si="19">SUM(B31,B22,B10)</f>
        <v>448</v>
      </c>
      <c r="C47" s="7">
        <f t="shared" si="19"/>
        <v>436</v>
      </c>
      <c r="D47" s="7">
        <f t="shared" si="19"/>
        <v>445</v>
      </c>
      <c r="E47" s="7">
        <f t="shared" si="19"/>
        <v>455</v>
      </c>
      <c r="F47" s="7">
        <f t="shared" si="19"/>
        <v>487</v>
      </c>
      <c r="G47" s="7">
        <f t="shared" si="19"/>
        <v>510</v>
      </c>
      <c r="H47" s="7">
        <f t="shared" si="19"/>
        <v>508</v>
      </c>
      <c r="I47" s="7">
        <f t="shared" si="19"/>
        <v>501</v>
      </c>
      <c r="J47" s="7">
        <f t="shared" si="19"/>
        <v>507</v>
      </c>
      <c r="K47" s="7">
        <f t="shared" ref="K47" si="20">SUM(K31,K22,K10)</f>
        <v>507</v>
      </c>
    </row>
    <row r="48" spans="1:11" x14ac:dyDescent="0.2">
      <c r="A48" s="30" t="s">
        <v>7</v>
      </c>
      <c r="B48" s="7">
        <f t="shared" ref="B48:J48" si="21">SUM(B37,B32,B23,B11)</f>
        <v>2401</v>
      </c>
      <c r="C48" s="7">
        <f t="shared" si="21"/>
        <v>2520</v>
      </c>
      <c r="D48" s="7">
        <f t="shared" si="21"/>
        <v>2405</v>
      </c>
      <c r="E48" s="7">
        <f t="shared" si="21"/>
        <v>2411</v>
      </c>
      <c r="F48" s="7">
        <f t="shared" si="21"/>
        <v>2377</v>
      </c>
      <c r="G48" s="7">
        <f t="shared" si="21"/>
        <v>2415</v>
      </c>
      <c r="H48" s="7">
        <f t="shared" si="21"/>
        <v>2460</v>
      </c>
      <c r="I48" s="7">
        <f t="shared" si="21"/>
        <v>2571</v>
      </c>
      <c r="J48" s="7">
        <f t="shared" si="21"/>
        <v>2660</v>
      </c>
      <c r="K48" s="7">
        <f t="shared" ref="K48" si="22">SUM(K37,K32,K23,K11)</f>
        <v>2643</v>
      </c>
    </row>
    <row r="49" spans="1:21" x14ac:dyDescent="0.2">
      <c r="A49" s="30" t="s">
        <v>13</v>
      </c>
      <c r="B49" s="7">
        <f t="shared" ref="B49:J49" si="23">SUM(B24,B12)</f>
        <v>1178</v>
      </c>
      <c r="C49" s="7">
        <f t="shared" si="23"/>
        <v>1076</v>
      </c>
      <c r="D49" s="7">
        <f t="shared" si="23"/>
        <v>868</v>
      </c>
      <c r="E49" s="7">
        <f t="shared" si="23"/>
        <v>897</v>
      </c>
      <c r="F49" s="7">
        <f t="shared" si="23"/>
        <v>906</v>
      </c>
      <c r="G49" s="7">
        <f t="shared" si="23"/>
        <v>974</v>
      </c>
      <c r="H49" s="7">
        <f t="shared" si="23"/>
        <v>922</v>
      </c>
      <c r="I49" s="7">
        <f t="shared" si="23"/>
        <v>918</v>
      </c>
      <c r="J49" s="7">
        <f t="shared" si="23"/>
        <v>956</v>
      </c>
      <c r="K49" s="7">
        <f t="shared" ref="K49" si="24">SUM(K24,K12)</f>
        <v>966</v>
      </c>
    </row>
    <row r="50" spans="1:21" x14ac:dyDescent="0.2">
      <c r="A50" s="30" t="s">
        <v>8</v>
      </c>
      <c r="B50" s="7">
        <f t="shared" ref="B50:J50" si="25">SUM(B13,B25,B38,B33)</f>
        <v>496</v>
      </c>
      <c r="C50" s="7">
        <f t="shared" si="25"/>
        <v>498</v>
      </c>
      <c r="D50" s="7">
        <f t="shared" si="25"/>
        <v>490</v>
      </c>
      <c r="E50" s="7">
        <f t="shared" si="25"/>
        <v>483</v>
      </c>
      <c r="F50" s="7">
        <f t="shared" si="25"/>
        <v>475</v>
      </c>
      <c r="G50" s="7">
        <f t="shared" si="25"/>
        <v>437</v>
      </c>
      <c r="H50" s="7">
        <f t="shared" si="25"/>
        <v>437</v>
      </c>
      <c r="I50" s="7">
        <f t="shared" si="25"/>
        <v>407</v>
      </c>
      <c r="J50" s="7">
        <f t="shared" si="25"/>
        <v>419</v>
      </c>
      <c r="K50" s="7">
        <f t="shared" ref="K50" si="26">SUM(K13,K25,K38,K33)</f>
        <v>447</v>
      </c>
    </row>
    <row r="51" spans="1:21" x14ac:dyDescent="0.2">
      <c r="A51" s="30" t="s">
        <v>14</v>
      </c>
      <c r="B51" s="7">
        <f t="shared" ref="B51:J51" si="27">SUM(B39,B26,B14)</f>
        <v>363</v>
      </c>
      <c r="C51" s="7">
        <f t="shared" si="27"/>
        <v>416</v>
      </c>
      <c r="D51" s="7">
        <f t="shared" si="27"/>
        <v>465</v>
      </c>
      <c r="E51" s="7">
        <f t="shared" si="27"/>
        <v>529</v>
      </c>
      <c r="F51" s="7">
        <f t="shared" si="27"/>
        <v>594</v>
      </c>
      <c r="G51" s="7">
        <f t="shared" si="27"/>
        <v>589</v>
      </c>
      <c r="H51" s="7">
        <f t="shared" si="27"/>
        <v>526</v>
      </c>
      <c r="I51" s="7">
        <f t="shared" si="27"/>
        <v>480</v>
      </c>
      <c r="J51" s="7">
        <f t="shared" si="27"/>
        <v>493</v>
      </c>
      <c r="K51" s="7">
        <f t="shared" ref="K51" si="28">SUM(K39,K26,K14)</f>
        <v>498</v>
      </c>
    </row>
    <row r="52" spans="1:21" x14ac:dyDescent="0.2">
      <c r="A52" s="30" t="s">
        <v>15</v>
      </c>
      <c r="B52" s="7">
        <f t="shared" ref="B52:J52" si="29">SUM(B40,B27)</f>
        <v>826</v>
      </c>
      <c r="C52" s="7">
        <f t="shared" si="29"/>
        <v>864</v>
      </c>
      <c r="D52" s="7">
        <f t="shared" si="29"/>
        <v>854</v>
      </c>
      <c r="E52" s="7">
        <f t="shared" si="29"/>
        <v>853</v>
      </c>
      <c r="F52" s="7">
        <f t="shared" si="29"/>
        <v>880</v>
      </c>
      <c r="G52" s="7">
        <f t="shared" si="29"/>
        <v>885</v>
      </c>
      <c r="H52" s="7">
        <f t="shared" si="29"/>
        <v>872</v>
      </c>
      <c r="I52" s="7">
        <f t="shared" si="29"/>
        <v>949</v>
      </c>
      <c r="J52" s="7">
        <f t="shared" si="29"/>
        <v>983</v>
      </c>
      <c r="K52" s="7">
        <f t="shared" ref="K52" si="30">SUM(K40,K27)</f>
        <v>959</v>
      </c>
    </row>
    <row r="53" spans="1:21" x14ac:dyDescent="0.2">
      <c r="A53" s="32" t="s">
        <v>16</v>
      </c>
      <c r="B53" s="13">
        <f t="shared" ref="B53:J53" si="31">SUM(B28,B15)</f>
        <v>540</v>
      </c>
      <c r="C53" s="13">
        <f t="shared" si="31"/>
        <v>529</v>
      </c>
      <c r="D53" s="13">
        <f t="shared" si="31"/>
        <v>524</v>
      </c>
      <c r="E53" s="13">
        <f t="shared" si="31"/>
        <v>467</v>
      </c>
      <c r="F53" s="13">
        <f t="shared" si="31"/>
        <v>411</v>
      </c>
      <c r="G53" s="13">
        <f t="shared" si="31"/>
        <v>358</v>
      </c>
      <c r="H53" s="13">
        <f t="shared" si="31"/>
        <v>344</v>
      </c>
      <c r="I53" s="13">
        <f t="shared" si="31"/>
        <v>373</v>
      </c>
      <c r="J53" s="13">
        <f t="shared" si="31"/>
        <v>330</v>
      </c>
      <c r="K53" s="13">
        <f t="shared" ref="K53" si="32">SUM(K28,K15)</f>
        <v>291</v>
      </c>
    </row>
    <row r="54" spans="1:21" x14ac:dyDescent="0.2">
      <c r="A54" s="4" t="s">
        <v>36</v>
      </c>
      <c r="B54" s="4"/>
      <c r="C54" s="4"/>
      <c r="D54" s="4"/>
      <c r="E54" s="4"/>
      <c r="F54" s="4"/>
      <c r="G54" s="4"/>
      <c r="H54" s="4"/>
      <c r="I54" s="4"/>
      <c r="J54" s="4"/>
      <c r="K54" s="29" t="s">
        <v>35</v>
      </c>
    </row>
    <row r="55" spans="1:2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21" ht="14" x14ac:dyDescent="0.3">
      <c r="A56" s="1" t="s">
        <v>34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1:2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21" x14ac:dyDescent="0.2"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0.5" x14ac:dyDescent="0.25">
      <c r="M59" s="22"/>
      <c r="N59" s="23"/>
      <c r="O59" s="22"/>
      <c r="P59" s="22"/>
      <c r="Q59" s="22"/>
      <c r="R59" s="22"/>
      <c r="S59" s="22"/>
      <c r="T59" s="22"/>
      <c r="U59" s="22"/>
    </row>
    <row r="60" spans="1:21" x14ac:dyDescent="0.2">
      <c r="M60" s="22"/>
      <c r="N60" s="22"/>
      <c r="O60" s="22"/>
      <c r="P60" s="22"/>
      <c r="Q60" s="22"/>
      <c r="R60" s="22"/>
      <c r="S60" s="22"/>
      <c r="T60" s="22"/>
      <c r="U60" s="22"/>
    </row>
    <row r="61" spans="1:21" ht="10.5" x14ac:dyDescent="0.25">
      <c r="M61" s="22"/>
      <c r="N61" s="24" t="s">
        <v>18</v>
      </c>
      <c r="O61" s="25">
        <f>K3</f>
        <v>2025</v>
      </c>
      <c r="P61" s="24" t="s">
        <v>19</v>
      </c>
      <c r="Q61" s="25">
        <f>K3</f>
        <v>2025</v>
      </c>
      <c r="R61" s="24" t="s">
        <v>20</v>
      </c>
      <c r="S61" s="25">
        <f>K3</f>
        <v>2025</v>
      </c>
      <c r="T61" s="24" t="s">
        <v>21</v>
      </c>
      <c r="U61" s="25">
        <f>K3</f>
        <v>2025</v>
      </c>
    </row>
    <row r="62" spans="1:21" x14ac:dyDescent="0.2">
      <c r="M62" s="22"/>
      <c r="N62" s="14" t="s">
        <v>27</v>
      </c>
      <c r="O62" s="18">
        <f t="shared" ref="O62:O69" si="33">K5/$O$75</f>
        <v>0.61370530183278504</v>
      </c>
      <c r="P62" s="14" t="s">
        <v>9</v>
      </c>
      <c r="Q62" s="18">
        <f t="shared" ref="Q62:Q73" si="34">K17/$Q$75</f>
        <v>0.3077045780826288</v>
      </c>
      <c r="R62" s="14" t="s">
        <v>9</v>
      </c>
      <c r="S62" s="18"/>
      <c r="T62" s="14" t="s">
        <v>9</v>
      </c>
      <c r="U62" s="18">
        <f t="shared" ref="U62:U73" si="35">K42/$U$75</f>
        <v>0.49528846738403548</v>
      </c>
    </row>
    <row r="63" spans="1:21" x14ac:dyDescent="0.2">
      <c r="M63" s="22"/>
      <c r="N63" s="14" t="s">
        <v>22</v>
      </c>
      <c r="O63" s="18">
        <f t="shared" si="33"/>
        <v>0.19122484726791131</v>
      </c>
      <c r="P63" s="14" t="s">
        <v>10</v>
      </c>
      <c r="Q63" s="18">
        <f t="shared" si="34"/>
        <v>0.28999840484925826</v>
      </c>
      <c r="R63" s="14" t="s">
        <v>10</v>
      </c>
      <c r="S63" s="18"/>
      <c r="T63" s="14" t="s">
        <v>10</v>
      </c>
      <c r="U63" s="18">
        <f t="shared" si="35"/>
        <v>0.19131862119277768</v>
      </c>
    </row>
    <row r="64" spans="1:21" x14ac:dyDescent="0.2">
      <c r="M64" s="22"/>
      <c r="N64" s="14" t="s">
        <v>28</v>
      </c>
      <c r="O64" s="18">
        <f t="shared" si="33"/>
        <v>0</v>
      </c>
      <c r="P64" s="14" t="s">
        <v>5</v>
      </c>
      <c r="Q64" s="18">
        <f t="shared" si="34"/>
        <v>1.1804115488913702E-2</v>
      </c>
      <c r="R64" s="14" t="s">
        <v>5</v>
      </c>
      <c r="S64" s="18">
        <f>K30/$S$75</f>
        <v>0.17329093799682035</v>
      </c>
      <c r="T64" s="14" t="s">
        <v>5</v>
      </c>
      <c r="U64" s="18">
        <f t="shared" si="35"/>
        <v>1.2189190832269438E-2</v>
      </c>
    </row>
    <row r="65" spans="13:21" x14ac:dyDescent="0.2">
      <c r="M65" s="22"/>
      <c r="N65" s="14" t="s">
        <v>23</v>
      </c>
      <c r="O65" s="18">
        <f t="shared" si="33"/>
        <v>4.3704874610159351E-2</v>
      </c>
      <c r="P65" s="14" t="s">
        <v>11</v>
      </c>
      <c r="Q65" s="18">
        <f t="shared" si="34"/>
        <v>8.6616685276758656E-2</v>
      </c>
      <c r="R65" s="14" t="s">
        <v>11</v>
      </c>
      <c r="S65" s="18"/>
      <c r="T65" s="14" t="s">
        <v>11</v>
      </c>
      <c r="U65" s="18">
        <f t="shared" si="35"/>
        <v>4.7601677913550973E-2</v>
      </c>
    </row>
    <row r="66" spans="13:21" x14ac:dyDescent="0.2">
      <c r="M66" s="22"/>
      <c r="N66" s="14" t="s">
        <v>29</v>
      </c>
      <c r="O66" s="18">
        <f t="shared" si="33"/>
        <v>7.6002905113854824E-2</v>
      </c>
      <c r="P66" s="14" t="s">
        <v>12</v>
      </c>
      <c r="Q66" s="18">
        <f t="shared" si="34"/>
        <v>4.0357313766150898E-2</v>
      </c>
      <c r="R66" s="14" t="s">
        <v>12</v>
      </c>
      <c r="S66" s="18"/>
      <c r="T66" s="14" t="s">
        <v>12</v>
      </c>
      <c r="U66" s="18">
        <f t="shared" si="35"/>
        <v>6.1766672746063588E-2</v>
      </c>
    </row>
    <row r="67" spans="13:21" x14ac:dyDescent="0.2">
      <c r="M67" s="22"/>
      <c r="N67" s="14" t="s">
        <v>6</v>
      </c>
      <c r="O67" s="18">
        <f t="shared" si="33"/>
        <v>0</v>
      </c>
      <c r="P67" s="14" t="s">
        <v>6</v>
      </c>
      <c r="Q67" s="18">
        <f t="shared" si="34"/>
        <v>1.1166055192215665E-3</v>
      </c>
      <c r="R67" s="14" t="s">
        <v>6</v>
      </c>
      <c r="S67" s="18">
        <f>K31/$S$75</f>
        <v>0.26497085320614733</v>
      </c>
      <c r="T67" s="14" t="s">
        <v>6</v>
      </c>
      <c r="U67" s="18">
        <f t="shared" si="35"/>
        <v>1.5411271201896773E-2</v>
      </c>
    </row>
    <row r="68" spans="13:21" x14ac:dyDescent="0.2">
      <c r="M68" s="22"/>
      <c r="N68" s="14" t="s">
        <v>24</v>
      </c>
      <c r="O68" s="18">
        <f t="shared" si="33"/>
        <v>2.5505190754902381E-2</v>
      </c>
      <c r="P68" s="14" t="s">
        <v>7</v>
      </c>
      <c r="Q68" s="18">
        <f t="shared" si="34"/>
        <v>5.8063486999521456E-2</v>
      </c>
      <c r="R68" s="14" t="s">
        <v>7</v>
      </c>
      <c r="S68" s="18">
        <f>K32/$S$75</f>
        <v>0.34976152623211448</v>
      </c>
      <c r="T68" s="14" t="s">
        <v>7</v>
      </c>
      <c r="U68" s="18">
        <f t="shared" si="35"/>
        <v>8.0339230348349444E-2</v>
      </c>
    </row>
    <row r="69" spans="13:21" x14ac:dyDescent="0.2">
      <c r="M69" s="22"/>
      <c r="N69" s="14" t="s">
        <v>25</v>
      </c>
      <c r="O69" s="18">
        <f t="shared" si="33"/>
        <v>2.8666638185158286E-2</v>
      </c>
      <c r="P69" s="14" t="s">
        <v>13</v>
      </c>
      <c r="Q69" s="18">
        <f t="shared" si="34"/>
        <v>4.7056946881480301E-2</v>
      </c>
      <c r="R69" s="14" t="s">
        <v>13</v>
      </c>
      <c r="S69" s="18"/>
      <c r="T69" s="14" t="s">
        <v>13</v>
      </c>
      <c r="U69" s="18">
        <f t="shared" si="35"/>
        <v>2.9363487142075505E-2</v>
      </c>
    </row>
    <row r="70" spans="13:21" x14ac:dyDescent="0.2">
      <c r="M70" s="22"/>
      <c r="N70" s="14" t="s">
        <v>26</v>
      </c>
      <c r="O70" s="18"/>
      <c r="P70" s="14" t="s">
        <v>8</v>
      </c>
      <c r="Q70" s="18">
        <f t="shared" si="34"/>
        <v>7.4972084862019459E-3</v>
      </c>
      <c r="R70" s="14" t="s">
        <v>8</v>
      </c>
      <c r="S70" s="18">
        <f>K33/$S$75</f>
        <v>0.21197668256491786</v>
      </c>
      <c r="T70" s="14" t="s">
        <v>8</v>
      </c>
      <c r="U70" s="18">
        <f t="shared" si="35"/>
        <v>1.3587452124749225E-2</v>
      </c>
    </row>
    <row r="71" spans="13:21" x14ac:dyDescent="0.2">
      <c r="M71" s="22"/>
      <c r="N71" s="14" t="s">
        <v>30</v>
      </c>
      <c r="O71" s="18">
        <f>K14/$O$75</f>
        <v>8.7580638270602813E-3</v>
      </c>
      <c r="P71" s="14" t="s">
        <v>14</v>
      </c>
      <c r="Q71" s="18">
        <f t="shared" si="34"/>
        <v>4.6737916733131282E-2</v>
      </c>
      <c r="R71" s="14" t="s">
        <v>14</v>
      </c>
      <c r="S71" s="18"/>
      <c r="T71" s="14" t="s">
        <v>14</v>
      </c>
      <c r="U71" s="18">
        <f t="shared" si="35"/>
        <v>1.513769834032464E-2</v>
      </c>
    </row>
    <row r="72" spans="13:21" x14ac:dyDescent="0.2">
      <c r="M72" s="22"/>
      <c r="N72" s="14" t="s">
        <v>31</v>
      </c>
      <c r="O72" s="18"/>
      <c r="P72" s="14" t="s">
        <v>15</v>
      </c>
      <c r="Q72" s="18">
        <f t="shared" si="34"/>
        <v>0.10304673791673313</v>
      </c>
      <c r="R72" s="14" t="s">
        <v>15</v>
      </c>
      <c r="S72" s="18"/>
      <c r="T72" s="14" t="s">
        <v>15</v>
      </c>
      <c r="U72" s="18">
        <f t="shared" si="35"/>
        <v>2.9150708249741624E-2</v>
      </c>
    </row>
    <row r="73" spans="13:21" x14ac:dyDescent="0.2">
      <c r="M73" s="22"/>
      <c r="N73" s="14" t="s">
        <v>32</v>
      </c>
      <c r="O73" s="18">
        <f>K15/$O$75</f>
        <v>1.2432178408168496E-2</v>
      </c>
      <c r="P73" s="14" t="s">
        <v>16</v>
      </c>
      <c r="Q73" s="18">
        <f t="shared" si="34"/>
        <v>0</v>
      </c>
      <c r="R73" s="14" t="s">
        <v>16</v>
      </c>
      <c r="S73" s="18"/>
      <c r="T73" s="14" t="s">
        <v>16</v>
      </c>
      <c r="U73" s="18">
        <f t="shared" si="35"/>
        <v>8.845522524165603E-3</v>
      </c>
    </row>
    <row r="74" spans="13:21" x14ac:dyDescent="0.2">
      <c r="M74" s="22"/>
      <c r="N74" s="15"/>
      <c r="O74" s="18">
        <f>SUM(O62:O73)</f>
        <v>1</v>
      </c>
      <c r="P74" s="15"/>
      <c r="Q74" s="18">
        <f>SUM(Q62:Q73)</f>
        <v>1</v>
      </c>
      <c r="R74" s="15"/>
      <c r="S74" s="18">
        <f>SUM(S62:S73)</f>
        <v>1</v>
      </c>
      <c r="T74" s="15"/>
      <c r="U74" s="18">
        <f>SUM(U62:U73)</f>
        <v>1</v>
      </c>
    </row>
    <row r="75" spans="13:21" x14ac:dyDescent="0.2">
      <c r="M75" s="26"/>
      <c r="N75" s="16"/>
      <c r="O75" s="17">
        <f>SUM(K5:K15)</f>
        <v>23407</v>
      </c>
      <c r="P75" s="16"/>
      <c r="Q75" s="17">
        <f>SUM(K17:K28)</f>
        <v>6269</v>
      </c>
      <c r="R75" s="16"/>
      <c r="S75" s="17">
        <f>SUM(K30:K33)</f>
        <v>1887</v>
      </c>
      <c r="T75" s="16"/>
      <c r="U75" s="17">
        <f>SUM(K42:K53)</f>
        <v>32898</v>
      </c>
    </row>
  </sheetData>
  <printOptions horizontalCentered="1" verticalCentered="1"/>
  <pageMargins left="0.45" right="0.45" top="0.75" bottom="0.75" header="0.25" footer="0.3"/>
  <pageSetup scale="93" fitToHeight="2" orientation="landscape" r:id="rId1"/>
  <headerFooter scaleWithDoc="0">
    <oddHeader>&amp;C&amp;G</oddHeader>
    <oddFooter xml:space="preserve">&amp;R&amp;"+,Italic"&amp;8Office of the Provost          </oddFooter>
  </headerFooter>
  <rowBreaks count="1" manualBreakCount="1">
    <brk id="55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Fall Semester Headcount Enrollment by College and by Student Level</dc:title>
  <dc:creator>Yows, Kristina</dc:creator>
  <cp:lastModifiedBy>Yows, Kristina</cp:lastModifiedBy>
  <cp:lastPrinted>2026-02-24T21:02:34Z</cp:lastPrinted>
  <dcterms:created xsi:type="dcterms:W3CDTF">2015-12-04T21:49:47Z</dcterms:created>
  <dcterms:modified xsi:type="dcterms:W3CDTF">2026-04-13T15:35:32Z</dcterms:modified>
</cp:coreProperties>
</file>