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U:\provost\Data_Digest\2025-26\Excel\"/>
    </mc:Choice>
  </mc:AlternateContent>
  <xr:revisionPtr revIDLastSave="0" documentId="13_ncr:1_{CB2417BE-E59C-4B31-98F8-A86686D947D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ederal" sheetId="3" r:id="rId1"/>
  </sheets>
  <definedNames>
    <definedName name="_xlnm.Print_Area" localSheetId="0">Federal!$A$1:$K$33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5" i="3" l="1"/>
  <c r="K16" i="3"/>
  <c r="C40" i="3"/>
  <c r="D40" i="3"/>
  <c r="E40" i="3"/>
  <c r="F41" i="3" s="1"/>
  <c r="F40" i="3"/>
  <c r="G40" i="3"/>
  <c r="H40" i="3"/>
  <c r="I40" i="3"/>
  <c r="J40" i="3"/>
  <c r="K40" i="3"/>
  <c r="K41" i="3" s="1"/>
  <c r="B40" i="3"/>
  <c r="J41" i="3"/>
  <c r="G41" i="3"/>
  <c r="N26" i="3"/>
  <c r="M24" i="3"/>
  <c r="M23" i="3"/>
  <c r="M22" i="3"/>
  <c r="M21" i="3"/>
  <c r="M20" i="3"/>
  <c r="N24" i="3"/>
  <c r="N23" i="3"/>
  <c r="N22" i="3"/>
  <c r="N21" i="3"/>
  <c r="N20" i="3"/>
  <c r="J16" i="3"/>
  <c r="I16" i="3"/>
  <c r="H16" i="3"/>
  <c r="G16" i="3"/>
  <c r="F16" i="3"/>
  <c r="E16" i="3"/>
  <c r="D16" i="3"/>
  <c r="C16" i="3"/>
  <c r="B16" i="3"/>
  <c r="I41" i="3" l="1"/>
  <c r="E41" i="3"/>
  <c r="H41" i="3"/>
  <c r="D41" i="3"/>
  <c r="C41" i="3"/>
  <c r="J38" i="3" l="1"/>
  <c r="E38" i="3" l="1"/>
  <c r="C38" i="3"/>
  <c r="B37" i="3"/>
  <c r="C37" i="3"/>
  <c r="D37" i="3"/>
  <c r="E37" i="3"/>
  <c r="F37" i="3"/>
  <c r="G37" i="3"/>
  <c r="D38" i="3" l="1"/>
  <c r="F38" i="3"/>
  <c r="G38" i="3"/>
  <c r="I38" i="3" l="1"/>
  <c r="H38" i="3"/>
  <c r="K37" i="3"/>
  <c r="J37" i="3"/>
  <c r="I37" i="3"/>
  <c r="H37" i="3"/>
  <c r="K38" i="3"/>
</calcChain>
</file>

<file path=xl/sharedStrings.xml><?xml version="1.0" encoding="utf-8"?>
<sst xmlns="http://schemas.openxmlformats.org/spreadsheetml/2006/main" count="28" uniqueCount="28">
  <si>
    <t>Medicine</t>
  </si>
  <si>
    <t>Other Administrative Units</t>
  </si>
  <si>
    <t>Public Health</t>
  </si>
  <si>
    <t>Liberal Arts and Sciences</t>
  </si>
  <si>
    <t>Engineering</t>
  </si>
  <si>
    <t>Pharmacy</t>
  </si>
  <si>
    <t>Education</t>
  </si>
  <si>
    <t>Dentistry</t>
  </si>
  <si>
    <t>Nursing</t>
  </si>
  <si>
    <t>Graduate College</t>
  </si>
  <si>
    <t>Business</t>
  </si>
  <si>
    <t>Law</t>
  </si>
  <si>
    <t>Total</t>
  </si>
  <si>
    <t>Annual % Change in Total Research Awards</t>
  </si>
  <si>
    <t>Source: UI Research Information System (UIRIS)</t>
  </si>
  <si>
    <t>2015-16</t>
  </si>
  <si>
    <t>2016-17</t>
  </si>
  <si>
    <t>2017-18</t>
  </si>
  <si>
    <t>2018-19</t>
  </si>
  <si>
    <t>Federal Research Awards by College (in millions)</t>
  </si>
  <si>
    <t>Other Colleges</t>
  </si>
  <si>
    <t>2019-20</t>
  </si>
  <si>
    <t>2020-21</t>
  </si>
  <si>
    <t>2021-22</t>
  </si>
  <si>
    <t>2022-23</t>
  </si>
  <si>
    <t>2023-24</t>
  </si>
  <si>
    <t>2024-25</t>
  </si>
  <si>
    <t>College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</si>
</sst>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&quot;$&quot;* #,##0.0_);_(&quot;$&quot;* \(#,##0.0\);_(&quot;$&quot;* &quot;-&quot;??_);_(@_)"/>
  </numFmts>
  <fonts count="12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8"/>
      <color rgb="FF000000"/>
      <name val="Arial"/>
      <family val="2"/>
      <scheme val="minor"/>
    </font>
    <font>
      <b/>
      <sz val="8"/>
      <color rgb="FF000000"/>
      <name val="Arial"/>
      <family val="2"/>
      <scheme val="minor"/>
    </font>
    <font>
      <sz val="8"/>
      <name val="Arial"/>
      <family val="2"/>
      <scheme val="minor"/>
    </font>
    <font>
      <b/>
      <sz val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</cellStyleXfs>
  <cellXfs count="23">
    <xf numFmtId="0" fontId="0" fillId="0" borderId="0" xfId="0"/>
    <xf numFmtId="0" fontId="1" fillId="0" borderId="0" xfId="0" applyFont="1"/>
    <xf numFmtId="16" fontId="1" fillId="0" borderId="0" xfId="0" quotePrefix="1" applyNumberFormat="1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9" fontId="4" fillId="0" borderId="0" xfId="2" applyFont="1"/>
    <xf numFmtId="0" fontId="6" fillId="0" borderId="0" xfId="0" applyFont="1"/>
    <xf numFmtId="0" fontId="7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3" fillId="0" borderId="1" xfId="0" applyFont="1" applyBorder="1" applyAlignment="1">
      <alignment horizontal="right"/>
    </xf>
    <xf numFmtId="0" fontId="8" fillId="0" borderId="0" xfId="3" applyFont="1" applyAlignment="1">
      <alignment wrapText="1"/>
    </xf>
    <xf numFmtId="0" fontId="9" fillId="0" borderId="0" xfId="3" applyFont="1"/>
    <xf numFmtId="0" fontId="9" fillId="0" borderId="2" xfId="3" applyFont="1" applyBorder="1" applyAlignment="1">
      <alignment wrapText="1"/>
    </xf>
    <xf numFmtId="164" fontId="10" fillId="0" borderId="0" xfId="1" applyNumberFormat="1" applyFont="1"/>
    <xf numFmtId="164" fontId="10" fillId="0" borderId="0" xfId="1" applyNumberFormat="1" applyFont="1" applyBorder="1"/>
    <xf numFmtId="164" fontId="11" fillId="0" borderId="2" xfId="1" applyNumberFormat="1" applyFont="1" applyBorder="1"/>
    <xf numFmtId="0" fontId="8" fillId="0" borderId="0" xfId="3" applyFont="1"/>
    <xf numFmtId="9" fontId="10" fillId="0" borderId="0" xfId="2" applyFont="1"/>
    <xf numFmtId="9" fontId="11" fillId="0" borderId="0" xfId="2" applyFont="1" applyBorder="1"/>
    <xf numFmtId="164" fontId="11" fillId="0" borderId="0" xfId="1" applyNumberFormat="1" applyFont="1" applyBorder="1"/>
    <xf numFmtId="164" fontId="4" fillId="0" borderId="0" xfId="0" applyNumberFormat="1" applyFont="1"/>
  </cellXfs>
  <cellStyles count="4">
    <cellStyle name="Comma" xfId="1" builtinId="3"/>
    <cellStyle name="Normal" xfId="0" builtinId="0"/>
    <cellStyle name="Normal_Sheet3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/>
              <a:t>Annual % Change in Federal Research Awards</a:t>
            </a:r>
          </a:p>
        </c:rich>
      </c:tx>
      <c:layout>
        <c:manualLayout>
          <c:xMode val="edge"/>
          <c:yMode val="edge"/>
          <c:x val="0.23023809523809524"/>
          <c:y val="4.260717410323708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26867474898971"/>
          <c:y val="0.13634164479440072"/>
          <c:w val="0.8634458192725909"/>
          <c:h val="0.77887139107611547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marker>
            <c:symbol val="triangle"/>
            <c:size val="6"/>
          </c:marker>
          <c:cat>
            <c:strRef>
              <c:f>Federal!$G$37:$K$37</c:f>
              <c:strCache>
                <c:ptCount val="5"/>
                <c:pt idx="0">
                  <c:v>2020-21</c:v>
                </c:pt>
                <c:pt idx="1">
                  <c:v>2021-22</c:v>
                </c:pt>
                <c:pt idx="2">
                  <c:v>2022-23</c:v>
                </c:pt>
                <c:pt idx="3">
                  <c:v>2023-24</c:v>
                </c:pt>
                <c:pt idx="4">
                  <c:v>2024-25</c:v>
                </c:pt>
              </c:strCache>
            </c:strRef>
          </c:cat>
          <c:val>
            <c:numRef>
              <c:f>Federal!$G$38:$K$38</c:f>
              <c:numCache>
                <c:formatCode>0%</c:formatCode>
                <c:ptCount val="5"/>
                <c:pt idx="0">
                  <c:v>0.24372656475338911</c:v>
                </c:pt>
                <c:pt idx="1">
                  <c:v>-0.20435287569573285</c:v>
                </c:pt>
                <c:pt idx="2">
                  <c:v>6.7784405781177601E-2</c:v>
                </c:pt>
                <c:pt idx="3">
                  <c:v>-0.14177786066403245</c:v>
                </c:pt>
                <c:pt idx="4">
                  <c:v>-4.5023479643765643E-2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C-4BDB-97B2-41C556CE8AED}"/>
            </c:ext>
          </c:extLst>
        </c:ser>
        <c:ser>
          <c:idx val="1"/>
          <c:order val="1"/>
          <c:tx>
            <c:v>Collegiate Units</c:v>
          </c:tx>
          <c:marker>
            <c:symbol val="square"/>
            <c:size val="6"/>
          </c:marker>
          <c:cat>
            <c:strRef>
              <c:f>Federal!$G$37:$K$37</c:f>
              <c:strCache>
                <c:ptCount val="5"/>
                <c:pt idx="0">
                  <c:v>2020-21</c:v>
                </c:pt>
                <c:pt idx="1">
                  <c:v>2021-22</c:v>
                </c:pt>
                <c:pt idx="2">
                  <c:v>2022-23</c:v>
                </c:pt>
                <c:pt idx="3">
                  <c:v>2023-24</c:v>
                </c:pt>
                <c:pt idx="4">
                  <c:v>2024-25</c:v>
                </c:pt>
              </c:strCache>
            </c:strRef>
          </c:cat>
          <c:val>
            <c:numRef>
              <c:f>Federal!$G$41:$K$41</c:f>
              <c:numCache>
                <c:formatCode>0%</c:formatCode>
                <c:ptCount val="5"/>
                <c:pt idx="0">
                  <c:v>0.13402061855670114</c:v>
                </c:pt>
                <c:pt idx="1">
                  <c:v>5.0068723905723873E-2</c:v>
                </c:pt>
                <c:pt idx="2">
                  <c:v>7.1365734660861935E-2</c:v>
                </c:pt>
                <c:pt idx="3">
                  <c:v>-0.16049953563802466</c:v>
                </c:pt>
                <c:pt idx="4">
                  <c:v>-7.6074755793226256E-2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3E-4122-B6E4-F74F74AA0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9055384"/>
        <c:axId val="339094448"/>
      </c:lineChart>
      <c:catAx>
        <c:axId val="339055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39094448"/>
        <c:crossesAt val="-20"/>
        <c:auto val="1"/>
        <c:lblAlgn val="ctr"/>
        <c:lblOffset val="100"/>
        <c:tickLblSkip val="1"/>
        <c:tickMarkSkip val="1"/>
        <c:noMultiLvlLbl val="0"/>
      </c:catAx>
      <c:valAx>
        <c:axId val="339094448"/>
        <c:scaling>
          <c:orientation val="minMax"/>
          <c:max val="1"/>
          <c:min val="-0.60000000000000009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800"/>
                  <a:t>Percent</a:t>
                </a:r>
              </a:p>
            </c:rich>
          </c:tx>
          <c:layout>
            <c:manualLayout>
              <c:xMode val="edge"/>
              <c:yMode val="edge"/>
              <c:x val="1.428559711286089E-2"/>
              <c:y val="0.40990069991251088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3905538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800"/>
            </a:pPr>
            <a:endParaRPr lang="en-US"/>
          </a:p>
        </c:txPr>
      </c:legendEntry>
      <c:layout>
        <c:manualLayout>
          <c:xMode val="edge"/>
          <c:yMode val="edge"/>
          <c:x val="0.28007901937789692"/>
          <c:y val="0.82250262467191604"/>
          <c:w val="0.4398419612442061"/>
          <c:h val="8.8608486439195097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9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900" b="1" i="0" baseline="0">
                <a:solidFill>
                  <a:sysClr val="windowText" lastClr="000000"/>
                </a:solidFill>
                <a:effectLst/>
              </a:rPr>
              <a:t>Federal Research</a:t>
            </a:r>
            <a:br>
              <a:rPr lang="en-US" sz="900" b="1" i="0" baseline="0">
                <a:solidFill>
                  <a:sysClr val="windowText" lastClr="000000"/>
                </a:solidFill>
                <a:effectLst/>
              </a:rPr>
            </a:br>
            <a:r>
              <a:rPr lang="en-US" sz="900" b="1" i="0" baseline="0">
                <a:solidFill>
                  <a:sysClr val="windowText" lastClr="000000"/>
                </a:solidFill>
                <a:effectLst/>
              </a:rPr>
              <a:t>Awards in 2024-25</a:t>
            </a:r>
          </a:p>
        </c:rich>
      </c:tx>
      <c:layout>
        <c:manualLayout>
          <c:xMode val="edge"/>
          <c:yMode val="edge"/>
          <c:x val="1.0781113298337711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9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8208114610673662"/>
          <c:y val="0.18380183727034122"/>
          <c:w val="0.4393102034120735"/>
          <c:h val="0.7028963254593175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06D-4C29-9C2D-D21ED16E803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06D-4C29-9C2D-D21ED16E803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06D-4C29-9C2D-D21ED16E803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06D-4C29-9C2D-D21ED16E803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06D-4C29-9C2D-D21ED16E803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06D-4C29-9C2D-D21ED16E803D}"/>
              </c:ext>
            </c:extLst>
          </c:dPt>
          <c:dLbls>
            <c:dLbl>
              <c:idx val="0"/>
              <c:layout>
                <c:manualLayout>
                  <c:x val="2.9265925092696748E-2"/>
                  <c:y val="1.11111111111110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6D-4C29-9C2D-D21ED16E803D}"/>
                </c:ext>
              </c:extLst>
            </c:dLbl>
            <c:dLbl>
              <c:idx val="1"/>
              <c:layout>
                <c:manualLayout>
                  <c:x val="9.8115960239012673E-2"/>
                  <c:y val="-4.285714285714305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6D-4C29-9C2D-D21ED16E803D}"/>
                </c:ext>
              </c:extLst>
            </c:dLbl>
            <c:dLbl>
              <c:idx val="2"/>
              <c:layout>
                <c:manualLayout>
                  <c:x val="-9.7978676867519224E-2"/>
                  <c:y val="-2.61904761904761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06D-4C29-9C2D-D21ED16E803D}"/>
                </c:ext>
              </c:extLst>
            </c:dLbl>
            <c:dLbl>
              <c:idx val="3"/>
              <c:layout>
                <c:manualLayout>
                  <c:x val="-0.10638297872340426"/>
                  <c:y val="-3.17460317460317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06D-4C29-9C2D-D21ED16E803D}"/>
                </c:ext>
              </c:extLst>
            </c:dLbl>
            <c:dLbl>
              <c:idx val="4"/>
              <c:layout>
                <c:manualLayout>
                  <c:x val="-5.7870266216722935E-2"/>
                  <c:y val="5.555555555555606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06D-4C29-9C2D-D21ED16E803D}"/>
                </c:ext>
              </c:extLst>
            </c:dLbl>
            <c:dLbl>
              <c:idx val="5"/>
              <c:layout>
                <c:manualLayout>
                  <c:x val="-4.5138940965712616E-2"/>
                  <c:y val="-5.00000000000000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06D-4C29-9C2D-D21ED16E80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Federal!$M$20:$M$25</c:f>
              <c:strCache>
                <c:ptCount val="6"/>
                <c:pt idx="0">
                  <c:v>Medicine</c:v>
                </c:pt>
                <c:pt idx="1">
                  <c:v>Liberal Arts and Sciences</c:v>
                </c:pt>
                <c:pt idx="2">
                  <c:v>Other Administrative Units</c:v>
                </c:pt>
                <c:pt idx="3">
                  <c:v>Engineering</c:v>
                </c:pt>
                <c:pt idx="4">
                  <c:v>Public Health</c:v>
                </c:pt>
                <c:pt idx="5">
                  <c:v>Other Colleges</c:v>
                </c:pt>
              </c:strCache>
            </c:strRef>
          </c:cat>
          <c:val>
            <c:numRef>
              <c:f>Federal!$N$20:$N$25</c:f>
              <c:numCache>
                <c:formatCode>_("$"* #,##0.0_);_("$"* \(#,##0.0\);_("$"* "-"??_);_(@_)</c:formatCode>
                <c:ptCount val="6"/>
                <c:pt idx="0">
                  <c:v>142.549453</c:v>
                </c:pt>
                <c:pt idx="1">
                  <c:v>50.448267999999999</c:v>
                </c:pt>
                <c:pt idx="2">
                  <c:v>41.083587000000001</c:v>
                </c:pt>
                <c:pt idx="3">
                  <c:v>28.862210000000001</c:v>
                </c:pt>
                <c:pt idx="4">
                  <c:v>20.893781000000001</c:v>
                </c:pt>
                <c:pt idx="5">
                  <c:v>16.407319000000001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06D-4C29-9C2D-D21ED16E803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306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18</xdr:row>
      <xdr:rowOff>38100</xdr:rowOff>
    </xdr:from>
    <xdr:to>
      <xdr:col>10</xdr:col>
      <xdr:colOff>687705</xdr:colOff>
      <xdr:row>32</xdr:row>
      <xdr:rowOff>57150</xdr:rowOff>
    </xdr:to>
    <xdr:graphicFrame macro="">
      <xdr:nvGraphicFramePr>
        <xdr:cNvPr id="2" name="Chart 7" descr="Line chart showing that the annual percent change in total federal awards over the past five years has varied between +24% and -20%. For collegiate units only, the variation has been between +13% and -16%.">
          <a:extLst>
            <a:ext uri="{FF2B5EF4-FFF2-40B4-BE49-F238E27FC236}">
              <a16:creationId xmlns:a16="http://schemas.microsoft.com/office/drawing/2014/main" id="{44CA7AAC-BFC5-4363-B1A9-1BF40F334E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38100</xdr:rowOff>
    </xdr:from>
    <xdr:to>
      <xdr:col>5</xdr:col>
      <xdr:colOff>1905</xdr:colOff>
      <xdr:row>32</xdr:row>
      <xdr:rowOff>57150</xdr:rowOff>
    </xdr:to>
    <xdr:graphicFrame macro="">
      <xdr:nvGraphicFramePr>
        <xdr:cNvPr id="3" name="Chart 2" descr="Pie chart illustrating that just under half of federal research awards in 2024-25 went to the Carver College of Medicine, 17% to the College of Liberal Arts and Sciences, 10% to Engineering, and 7% to Public Health.">
          <a:extLst>
            <a:ext uri="{FF2B5EF4-FFF2-40B4-BE49-F238E27FC236}">
              <a16:creationId xmlns:a16="http://schemas.microsoft.com/office/drawing/2014/main" id="{288944B4-B777-4933-B0CE-7C69A0C00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ta Digest 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FCD00"/>
      </a:accent1>
      <a:accent2>
        <a:srgbClr val="000000"/>
      </a:accent2>
      <a:accent3>
        <a:srgbClr val="63666A"/>
      </a:accent3>
      <a:accent4>
        <a:srgbClr val="00558C"/>
      </a:accent4>
      <a:accent5>
        <a:srgbClr val="00664F"/>
      </a:accent5>
      <a:accent6>
        <a:srgbClr val="BD472A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60346-293A-4E47-9690-3323D4371AB1}">
  <dimension ref="A1:O41"/>
  <sheetViews>
    <sheetView tabSelected="1" workbookViewId="0"/>
  </sheetViews>
  <sheetFormatPr defaultColWidth="9" defaultRowHeight="12.5" x14ac:dyDescent="0.25"/>
  <cols>
    <col min="1" max="1" width="17.83203125" style="4" customWidth="1"/>
    <col min="2" max="11" width="9.58203125" style="1" customWidth="1"/>
    <col min="12" max="13" width="9" style="1"/>
    <col min="14" max="14" width="8.08203125" style="1" customWidth="1"/>
    <col min="15" max="15" width="5.08203125" style="1" customWidth="1"/>
    <col min="16" max="16384" width="9" style="1"/>
  </cols>
  <sheetData>
    <row r="1" spans="1:15" ht="14" x14ac:dyDescent="0.3">
      <c r="A1" s="9" t="s">
        <v>19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4"/>
      <c r="M1" s="4"/>
      <c r="N1" s="4"/>
      <c r="O1" s="4"/>
    </row>
    <row r="2" spans="1:15" ht="6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s="8" customFormat="1" ht="13" x14ac:dyDescent="0.3">
      <c r="A3" s="5" t="s">
        <v>27</v>
      </c>
      <c r="B3" s="11" t="s">
        <v>15</v>
      </c>
      <c r="C3" s="11" t="s">
        <v>16</v>
      </c>
      <c r="D3" s="11" t="s">
        <v>17</v>
      </c>
      <c r="E3" s="11" t="s">
        <v>18</v>
      </c>
      <c r="F3" s="11" t="s">
        <v>21</v>
      </c>
      <c r="G3" s="11" t="s">
        <v>22</v>
      </c>
      <c r="H3" s="11" t="s">
        <v>23</v>
      </c>
      <c r="I3" s="11" t="s">
        <v>24</v>
      </c>
      <c r="J3" s="11" t="s">
        <v>25</v>
      </c>
      <c r="K3" s="11" t="s">
        <v>26</v>
      </c>
      <c r="L3" s="3"/>
      <c r="M3" s="3"/>
      <c r="N3" s="3"/>
      <c r="O3" s="3"/>
    </row>
    <row r="4" spans="1:15" x14ac:dyDescent="0.25">
      <c r="A4" s="12" t="s">
        <v>10</v>
      </c>
      <c r="B4" s="15">
        <v>0.642961</v>
      </c>
      <c r="C4" s="15">
        <v>0.50382000000000005</v>
      </c>
      <c r="D4" s="15">
        <v>0.44789099999999998</v>
      </c>
      <c r="E4" s="15">
        <v>0.6</v>
      </c>
      <c r="F4" s="15">
        <v>0.2</v>
      </c>
      <c r="G4" s="15">
        <v>0.2</v>
      </c>
      <c r="H4" s="15">
        <v>0.77813600000000005</v>
      </c>
      <c r="I4" s="15">
        <v>0.903165</v>
      </c>
      <c r="J4" s="15">
        <v>0.1</v>
      </c>
      <c r="K4" s="15">
        <v>0.56315700000000002</v>
      </c>
      <c r="L4" s="4"/>
      <c r="M4" s="4"/>
      <c r="N4" s="4"/>
      <c r="O4" s="4"/>
    </row>
    <row r="5" spans="1:15" x14ac:dyDescent="0.25">
      <c r="A5" s="12" t="s">
        <v>7</v>
      </c>
      <c r="B5" s="15">
        <v>3.2567270000000001</v>
      </c>
      <c r="C5" s="15">
        <v>2.5700880000000002</v>
      </c>
      <c r="D5" s="15">
        <v>2.7871049999999999</v>
      </c>
      <c r="E5" s="15">
        <v>2.2000000000000002</v>
      </c>
      <c r="F5" s="15">
        <v>5.2</v>
      </c>
      <c r="G5" s="15">
        <v>6.2</v>
      </c>
      <c r="H5" s="15">
        <v>4.0461650000000002</v>
      </c>
      <c r="I5" s="15">
        <v>4.6305889999999996</v>
      </c>
      <c r="J5" s="15">
        <v>4.9000000000000004</v>
      </c>
      <c r="K5" s="15">
        <v>5.0669899999999997</v>
      </c>
      <c r="L5" s="4"/>
      <c r="M5" s="4"/>
      <c r="N5" s="4"/>
      <c r="O5" s="4"/>
    </row>
    <row r="6" spans="1:15" x14ac:dyDescent="0.25">
      <c r="A6" s="12" t="s">
        <v>6</v>
      </c>
      <c r="B6" s="15">
        <v>1.561151</v>
      </c>
      <c r="C6" s="15">
        <v>1.5150669999999999</v>
      </c>
      <c r="D6" s="15">
        <v>1.991444</v>
      </c>
      <c r="E6" s="15">
        <v>4.5999999999999996</v>
      </c>
      <c r="F6" s="15">
        <v>4.3</v>
      </c>
      <c r="G6" s="15">
        <v>4.2</v>
      </c>
      <c r="H6" s="15">
        <v>2.2138990000000001</v>
      </c>
      <c r="I6" s="15">
        <v>2.4301590000000002</v>
      </c>
      <c r="J6" s="15">
        <v>6.5</v>
      </c>
      <c r="K6" s="15">
        <v>6.8858170000000003</v>
      </c>
      <c r="L6" s="4"/>
      <c r="M6" s="4"/>
      <c r="N6" s="4"/>
      <c r="O6" s="4"/>
    </row>
    <row r="7" spans="1:15" x14ac:dyDescent="0.25">
      <c r="A7" s="12" t="s">
        <v>4</v>
      </c>
      <c r="B7" s="15">
        <v>11.842913039999999</v>
      </c>
      <c r="C7" s="15">
        <v>16.6574323</v>
      </c>
      <c r="D7" s="15">
        <v>13.34541411</v>
      </c>
      <c r="E7" s="15">
        <v>19.600000000000001</v>
      </c>
      <c r="F7" s="15">
        <v>28</v>
      </c>
      <c r="G7" s="15">
        <v>15.9</v>
      </c>
      <c r="H7" s="15">
        <v>18.667089000000001</v>
      </c>
      <c r="I7" s="15">
        <v>23.725214999999999</v>
      </c>
      <c r="J7" s="15">
        <v>20.6</v>
      </c>
      <c r="K7" s="15">
        <v>28.862210000000001</v>
      </c>
      <c r="L7" s="4"/>
      <c r="M7" s="4"/>
      <c r="N7" s="4"/>
      <c r="O7" s="4"/>
    </row>
    <row r="8" spans="1:15" x14ac:dyDescent="0.25">
      <c r="A8" s="12" t="s">
        <v>9</v>
      </c>
      <c r="B8" s="15">
        <v>1.946348</v>
      </c>
      <c r="C8" s="15">
        <v>1.169451</v>
      </c>
      <c r="D8" s="15">
        <v>2.9059940000000002</v>
      </c>
      <c r="E8" s="15">
        <v>3.3</v>
      </c>
      <c r="F8" s="15">
        <v>1.8</v>
      </c>
      <c r="G8" s="15">
        <v>2.5</v>
      </c>
      <c r="H8" s="15">
        <v>2.19198</v>
      </c>
      <c r="I8" s="15">
        <v>2.3119719999999999</v>
      </c>
      <c r="J8" s="15">
        <v>3.1</v>
      </c>
      <c r="K8" s="15">
        <v>1.339323</v>
      </c>
      <c r="L8" s="4"/>
      <c r="M8" s="4"/>
      <c r="N8" s="4"/>
      <c r="O8" s="4"/>
    </row>
    <row r="9" spans="1:15" x14ac:dyDescent="0.25">
      <c r="A9" s="12" t="s">
        <v>11</v>
      </c>
      <c r="B9" s="15">
        <v>0</v>
      </c>
      <c r="C9" s="15">
        <v>0</v>
      </c>
      <c r="D9" s="15">
        <v>0.71825738000000006</v>
      </c>
      <c r="E9" s="15">
        <v>0</v>
      </c>
      <c r="F9" s="15">
        <v>0.2</v>
      </c>
      <c r="G9" s="15">
        <v>0</v>
      </c>
      <c r="H9" s="15">
        <v>0</v>
      </c>
      <c r="I9" s="15">
        <v>0</v>
      </c>
      <c r="J9" s="15">
        <v>0.2</v>
      </c>
      <c r="K9" s="16">
        <v>0.15973599999999999</v>
      </c>
      <c r="L9" s="4"/>
      <c r="M9" s="4"/>
      <c r="N9" s="4"/>
      <c r="O9" s="4"/>
    </row>
    <row r="10" spans="1:15" x14ac:dyDescent="0.25">
      <c r="A10" s="12" t="s">
        <v>3</v>
      </c>
      <c r="B10" s="15">
        <v>26.92871221</v>
      </c>
      <c r="C10" s="15">
        <v>24.340433789999999</v>
      </c>
      <c r="D10" s="15">
        <v>26.768448320000001</v>
      </c>
      <c r="E10" s="15">
        <v>29.8</v>
      </c>
      <c r="F10" s="15">
        <v>34.299999999999997</v>
      </c>
      <c r="G10" s="15">
        <v>71.400000000000006</v>
      </c>
      <c r="H10" s="15">
        <v>59.652209999999997</v>
      </c>
      <c r="I10" s="15">
        <v>36.730300999999997</v>
      </c>
      <c r="J10" s="15">
        <v>57.8</v>
      </c>
      <c r="K10" s="15">
        <v>50.448267999999999</v>
      </c>
      <c r="L10" s="4"/>
      <c r="M10" s="4"/>
      <c r="N10" s="4"/>
      <c r="O10" s="4"/>
    </row>
    <row r="11" spans="1:15" x14ac:dyDescent="0.25">
      <c r="A11" s="12" t="s">
        <v>0</v>
      </c>
      <c r="B11" s="15">
        <v>127.59196217000002</v>
      </c>
      <c r="C11" s="15">
        <v>111.68842855</v>
      </c>
      <c r="D11" s="15">
        <v>138.39437616000004</v>
      </c>
      <c r="E11" s="15">
        <v>151.4</v>
      </c>
      <c r="F11" s="15">
        <v>152.19999999999999</v>
      </c>
      <c r="G11" s="15">
        <v>160.6</v>
      </c>
      <c r="H11" s="15">
        <v>150.86443600000001</v>
      </c>
      <c r="I11" s="15">
        <v>153.079938</v>
      </c>
      <c r="J11" s="15">
        <v>152.69999999999999</v>
      </c>
      <c r="K11" s="15">
        <v>142.549453</v>
      </c>
      <c r="L11" s="4"/>
      <c r="M11" s="4"/>
      <c r="N11" s="4"/>
      <c r="O11" s="4"/>
    </row>
    <row r="12" spans="1:15" x14ac:dyDescent="0.25">
      <c r="A12" s="12" t="s">
        <v>8</v>
      </c>
      <c r="B12" s="15">
        <v>3.0877509999999999</v>
      </c>
      <c r="C12" s="15">
        <v>2.979374</v>
      </c>
      <c r="D12" s="15">
        <v>1.641702</v>
      </c>
      <c r="E12" s="15">
        <v>4.3</v>
      </c>
      <c r="F12" s="15">
        <v>3.5</v>
      </c>
      <c r="G12" s="15">
        <v>2.7</v>
      </c>
      <c r="H12" s="15">
        <v>2.3328479999999998</v>
      </c>
      <c r="I12" s="15">
        <v>2.5138569999999998</v>
      </c>
      <c r="J12" s="15">
        <v>1.6</v>
      </c>
      <c r="K12" s="15">
        <v>0.65287099999999998</v>
      </c>
      <c r="L12" s="4"/>
      <c r="M12" s="4"/>
      <c r="N12" s="4"/>
      <c r="O12" s="4"/>
    </row>
    <row r="13" spans="1:15" x14ac:dyDescent="0.25">
      <c r="A13" s="12" t="s">
        <v>5</v>
      </c>
      <c r="B13" s="16">
        <v>3.434866</v>
      </c>
      <c r="C13" s="16">
        <v>4.0110000000000001</v>
      </c>
      <c r="D13" s="16">
        <v>4.6213290000000002</v>
      </c>
      <c r="E13" s="16">
        <v>3.4</v>
      </c>
      <c r="F13" s="16">
        <v>3</v>
      </c>
      <c r="G13" s="16">
        <v>3.3</v>
      </c>
      <c r="H13" s="16">
        <v>5.377961</v>
      </c>
      <c r="I13" s="16">
        <v>4.6736630000000003</v>
      </c>
      <c r="J13" s="16">
        <v>3.8</v>
      </c>
      <c r="K13" s="15">
        <v>1.739425</v>
      </c>
      <c r="L13" s="4"/>
      <c r="M13" s="4"/>
      <c r="N13" s="4"/>
      <c r="O13" s="4"/>
    </row>
    <row r="14" spans="1:15" x14ac:dyDescent="0.25">
      <c r="A14" s="12" t="s">
        <v>2</v>
      </c>
      <c r="B14" s="15">
        <v>32.119890510000005</v>
      </c>
      <c r="C14" s="15">
        <v>25.151315380000003</v>
      </c>
      <c r="D14" s="15">
        <v>33.273837999999998</v>
      </c>
      <c r="E14" s="15">
        <v>27.4</v>
      </c>
      <c r="F14" s="15">
        <v>29.2</v>
      </c>
      <c r="G14" s="15">
        <v>30</v>
      </c>
      <c r="H14" s="15">
        <v>65.745687000000004</v>
      </c>
      <c r="I14" s="15">
        <v>103.12841299999999</v>
      </c>
      <c r="J14" s="15">
        <v>29.2</v>
      </c>
      <c r="K14" s="15">
        <v>20.893781000000001</v>
      </c>
      <c r="L14" s="4"/>
      <c r="M14" s="4"/>
      <c r="N14" s="4"/>
      <c r="O14" s="4"/>
    </row>
    <row r="15" spans="1:15" x14ac:dyDescent="0.25">
      <c r="A15" s="12" t="s">
        <v>1</v>
      </c>
      <c r="B15" s="15">
        <v>27.93536018</v>
      </c>
      <c r="C15" s="15">
        <v>33.823804639999999</v>
      </c>
      <c r="D15" s="15">
        <v>33.565744539999997</v>
      </c>
      <c r="E15" s="15">
        <v>35</v>
      </c>
      <c r="F15" s="15">
        <v>84.8</v>
      </c>
      <c r="G15" s="15">
        <v>134.19999999999999</v>
      </c>
      <c r="H15" s="15">
        <v>31.212629</v>
      </c>
      <c r="I15" s="15">
        <v>32.211447999999997</v>
      </c>
      <c r="J15" s="15">
        <v>33.9</v>
      </c>
      <c r="K15" s="15">
        <v>41.083587000000001</v>
      </c>
      <c r="L15" s="4"/>
      <c r="M15" s="4"/>
      <c r="N15" s="4"/>
      <c r="O15" s="4"/>
    </row>
    <row r="16" spans="1:15" x14ac:dyDescent="0.25">
      <c r="A16" s="14" t="s">
        <v>12</v>
      </c>
      <c r="B16" s="17">
        <f t="shared" ref="B16:I16" si="0">SUM(B4:B15)</f>
        <v>240.34864211000001</v>
      </c>
      <c r="C16" s="17">
        <f t="shared" si="0"/>
        <v>224.41021466000001</v>
      </c>
      <c r="D16" s="17">
        <f t="shared" si="0"/>
        <v>260.46154351000007</v>
      </c>
      <c r="E16" s="17">
        <f t="shared" si="0"/>
        <v>281.60000000000002</v>
      </c>
      <c r="F16" s="17">
        <f t="shared" si="0"/>
        <v>346.7</v>
      </c>
      <c r="G16" s="17">
        <f t="shared" si="0"/>
        <v>431.2</v>
      </c>
      <c r="H16" s="17">
        <f t="shared" si="0"/>
        <v>343.08303999999998</v>
      </c>
      <c r="I16" s="17">
        <f t="shared" si="0"/>
        <v>366.33871999999997</v>
      </c>
      <c r="J16" s="17">
        <f t="shared" ref="J16:K16" si="1">SUM(J4:J15)</f>
        <v>314.39999999999998</v>
      </c>
      <c r="K16" s="17">
        <f t="shared" si="1"/>
        <v>300.24461800000006</v>
      </c>
      <c r="L16" s="4"/>
      <c r="M16" s="4"/>
      <c r="N16" s="4"/>
      <c r="O16" s="4"/>
    </row>
    <row r="17" spans="1:15" x14ac:dyDescent="0.25">
      <c r="A17" s="4" t="s">
        <v>14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5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15" x14ac:dyDescent="0.25">
      <c r="A19" s="1"/>
      <c r="L19" s="4"/>
      <c r="M19" s="4"/>
      <c r="N19" s="4"/>
      <c r="O19" s="4"/>
    </row>
    <row r="20" spans="1:15" x14ac:dyDescent="0.25">
      <c r="A20" s="1"/>
      <c r="L20" s="4"/>
      <c r="M20" s="18" t="str">
        <f>+A11</f>
        <v>Medicine</v>
      </c>
      <c r="N20" s="15">
        <f>+K11</f>
        <v>142.549453</v>
      </c>
      <c r="O20" s="19"/>
    </row>
    <row r="21" spans="1:15" x14ac:dyDescent="0.25">
      <c r="A21" s="1"/>
      <c r="L21" s="4"/>
      <c r="M21" s="18" t="str">
        <f>+A10</f>
        <v>Liberal Arts and Sciences</v>
      </c>
      <c r="N21" s="15">
        <f>+K10</f>
        <v>50.448267999999999</v>
      </c>
      <c r="O21" s="19"/>
    </row>
    <row r="22" spans="1:15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18" t="str">
        <f>+A15</f>
        <v>Other Administrative Units</v>
      </c>
      <c r="N22" s="15">
        <f>+K15</f>
        <v>41.083587000000001</v>
      </c>
      <c r="O22" s="19"/>
    </row>
    <row r="23" spans="1:15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18" t="str">
        <f>+A7</f>
        <v>Engineering</v>
      </c>
      <c r="N23" s="15">
        <f>+K7</f>
        <v>28.862210000000001</v>
      </c>
      <c r="O23" s="19"/>
    </row>
    <row r="24" spans="1:15" x14ac:dyDescent="0.25">
      <c r="M24" s="18" t="str">
        <f>+A14</f>
        <v>Public Health</v>
      </c>
      <c r="N24" s="15">
        <f>+K14</f>
        <v>20.893781000000001</v>
      </c>
      <c r="O24" s="19"/>
    </row>
    <row r="25" spans="1:15" x14ac:dyDescent="0.25">
      <c r="B25" s="2"/>
      <c r="C25" s="2"/>
      <c r="D25" s="2"/>
      <c r="E25" s="2"/>
      <c r="F25" s="2"/>
      <c r="M25" s="18" t="s">
        <v>20</v>
      </c>
      <c r="N25" s="15">
        <f>+K4+K5+K6+K8+K9+K12+K13</f>
        <v>16.407319000000001</v>
      </c>
      <c r="O25" s="19"/>
    </row>
    <row r="26" spans="1:15" x14ac:dyDescent="0.25">
      <c r="M26" s="18"/>
      <c r="N26" s="21">
        <f>SUM(N20:N25)</f>
        <v>300.24461799999995</v>
      </c>
      <c r="O26" s="20"/>
    </row>
    <row r="28" spans="1:15" x14ac:dyDescent="0.25">
      <c r="B28" s="2"/>
      <c r="C28" s="2"/>
      <c r="D28" s="2"/>
      <c r="E28" s="2"/>
      <c r="F28" s="2"/>
    </row>
    <row r="36" spans="1:11" x14ac:dyDescent="0.25">
      <c r="A36" s="13" t="s">
        <v>13</v>
      </c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 x14ac:dyDescent="0.25">
      <c r="B37" s="6" t="str">
        <f t="shared" ref="B37:G37" si="2">B3</f>
        <v>2015-16</v>
      </c>
      <c r="C37" s="6" t="str">
        <f t="shared" si="2"/>
        <v>2016-17</v>
      </c>
      <c r="D37" s="6" t="str">
        <f t="shared" si="2"/>
        <v>2017-18</v>
      </c>
      <c r="E37" s="6" t="str">
        <f t="shared" si="2"/>
        <v>2018-19</v>
      </c>
      <c r="F37" s="6" t="str">
        <f t="shared" si="2"/>
        <v>2019-20</v>
      </c>
      <c r="G37" s="6" t="str">
        <f t="shared" si="2"/>
        <v>2020-21</v>
      </c>
      <c r="H37" s="6" t="str">
        <f t="shared" ref="H37:K37" si="3">H3</f>
        <v>2021-22</v>
      </c>
      <c r="I37" s="6" t="str">
        <f t="shared" si="3"/>
        <v>2022-23</v>
      </c>
      <c r="J37" s="6" t="str">
        <f t="shared" si="3"/>
        <v>2023-24</v>
      </c>
      <c r="K37" s="6" t="str">
        <f t="shared" si="3"/>
        <v>2024-25</v>
      </c>
    </row>
    <row r="38" spans="1:11" x14ac:dyDescent="0.25">
      <c r="B38" s="7">
        <v>3.6481092116014399E-2</v>
      </c>
      <c r="C38" s="7">
        <f t="shared" ref="C38" si="4">(C16-B16)/B16</f>
        <v>-6.6313781971380922E-2</v>
      </c>
      <c r="D38" s="7">
        <f t="shared" ref="D38" si="5">(D16-C16)/C16</f>
        <v>0.16064923294432384</v>
      </c>
      <c r="E38" s="7">
        <f t="shared" ref="E38" si="6">(E16-D16)/D16</f>
        <v>8.1157687254465538E-2</v>
      </c>
      <c r="F38" s="7">
        <f t="shared" ref="F38" si="7">(F16-E16)/E16</f>
        <v>0.23117897727272713</v>
      </c>
      <c r="G38" s="7">
        <f t="shared" ref="G38" si="8">(G16-F16)/F16</f>
        <v>0.24372656475338911</v>
      </c>
      <c r="H38" s="7">
        <f t="shared" ref="H38:I38" si="9">(H16-G16)/G16</f>
        <v>-0.20435287569573285</v>
      </c>
      <c r="I38" s="7">
        <f t="shared" si="9"/>
        <v>6.7784405781177601E-2</v>
      </c>
      <c r="J38" s="7">
        <f t="shared" ref="J38" si="10">(J16-I16)/I16</f>
        <v>-0.14177786066403245</v>
      </c>
      <c r="K38" s="7">
        <f t="shared" ref="K38" si="11">(K16-J16)/J16</f>
        <v>-4.5023479643765643E-2</v>
      </c>
    </row>
    <row r="40" spans="1:11" x14ac:dyDescent="0.25">
      <c r="B40" s="22">
        <f>SUM(B4:B14)</f>
        <v>212.41328193000001</v>
      </c>
      <c r="C40" s="22">
        <f t="shared" ref="C40:K40" si="12">SUM(C4:C14)</f>
        <v>190.58641002000002</v>
      </c>
      <c r="D40" s="22">
        <f t="shared" si="12"/>
        <v>226.89579897000004</v>
      </c>
      <c r="E40" s="22">
        <f t="shared" si="12"/>
        <v>246.60000000000002</v>
      </c>
      <c r="F40" s="22">
        <f t="shared" si="12"/>
        <v>261.89999999999998</v>
      </c>
      <c r="G40" s="22">
        <f t="shared" si="12"/>
        <v>297</v>
      </c>
      <c r="H40" s="22">
        <f t="shared" si="12"/>
        <v>311.87041099999999</v>
      </c>
      <c r="I40" s="22">
        <f t="shared" si="12"/>
        <v>334.12727199999995</v>
      </c>
      <c r="J40" s="22">
        <f t="shared" si="12"/>
        <v>280.5</v>
      </c>
      <c r="K40" s="22">
        <f t="shared" si="12"/>
        <v>259.16103100000004</v>
      </c>
    </row>
    <row r="41" spans="1:11" x14ac:dyDescent="0.25">
      <c r="B41" s="7">
        <v>3.6481092116014399E-2</v>
      </c>
      <c r="C41" s="7">
        <f>(+C40-B40)/B40</f>
        <v>-0.10275662478202732</v>
      </c>
      <c r="D41" s="7">
        <f t="shared" ref="D41:J41" si="13">(+D40-C40)/C40</f>
        <v>0.19051405053586845</v>
      </c>
      <c r="E41" s="7">
        <f t="shared" si="13"/>
        <v>8.684251149403277E-2</v>
      </c>
      <c r="F41" s="7">
        <f t="shared" si="13"/>
        <v>6.2043795620437769E-2</v>
      </c>
      <c r="G41" s="7">
        <f t="shared" si="13"/>
        <v>0.13402061855670114</v>
      </c>
      <c r="H41" s="7">
        <f t="shared" si="13"/>
        <v>5.0068723905723873E-2</v>
      </c>
      <c r="I41" s="7">
        <f t="shared" si="13"/>
        <v>7.1365734660861935E-2</v>
      </c>
      <c r="J41" s="7">
        <f t="shared" si="13"/>
        <v>-0.16049953563802466</v>
      </c>
      <c r="K41" s="7">
        <f>(+K40-J40)/J40</f>
        <v>-7.6074755793226256E-2</v>
      </c>
    </row>
  </sheetData>
  <printOptions horizontalCentered="1" verticalCentered="1"/>
  <pageMargins left="0.45" right="0.45" top="0.75" bottom="0.75" header="0.25" footer="0.3"/>
  <pageSetup orientation="landscape" horizontalDpi="1200" verticalDpi="1200" r:id="rId1"/>
  <headerFooter scaleWithDoc="0">
    <oddHeader>&amp;C&amp;G</oddHeader>
    <oddFooter xml:space="preserve">&amp;R&amp;"+,Italic"&amp;8Office of the Provost          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Federal</vt:lpstr>
      <vt:lpstr>Federal!Print_Area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2025-26 Data Digest: Federal Research Awards by College</dc:title>
  <dc:creator>Yows, Kristina</dc:creator>
  <cp:lastModifiedBy>Yows, Kristina</cp:lastModifiedBy>
  <cp:lastPrinted>2026-02-25T01:09:53Z</cp:lastPrinted>
  <dcterms:created xsi:type="dcterms:W3CDTF">2015-12-04T21:49:47Z</dcterms:created>
  <dcterms:modified xsi:type="dcterms:W3CDTF">2026-03-02T02:11:11Z</dcterms:modified>
</cp:coreProperties>
</file>