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F0722468-8210-44C5-9E7C-C5C9CE2831D8}" xr6:coauthVersionLast="47" xr6:coauthVersionMax="47" xr10:uidLastSave="{00000000-0000-0000-0000-000000000000}"/>
  <bookViews>
    <workbookView xWindow="-28920" yWindow="-120" windowWidth="29040" windowHeight="15720" tabRatio="898" xr2:uid="{00000000-000D-0000-FFFF-FFFF00000000}"/>
  </bookViews>
  <sheets>
    <sheet name="SCH by College Prim POS Col" sheetId="19" r:id="rId1"/>
  </sheets>
  <definedNames>
    <definedName name="_xlnm.Print_Area" localSheetId="0">'SCH by College Prim POS Col'!$A$1:$K$114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19" l="1"/>
  <c r="K56" i="19"/>
  <c r="K57" i="19"/>
  <c r="J60" i="19"/>
  <c r="I60" i="19"/>
  <c r="H60" i="19"/>
  <c r="G60" i="19"/>
  <c r="F60" i="19"/>
  <c r="E60" i="19"/>
  <c r="D60" i="19"/>
  <c r="C60" i="19"/>
  <c r="B60" i="19"/>
  <c r="J59" i="19"/>
  <c r="I59" i="19"/>
  <c r="H59" i="19"/>
  <c r="G59" i="19"/>
  <c r="F59" i="19"/>
  <c r="E59" i="19"/>
  <c r="D59" i="19"/>
  <c r="C59" i="19"/>
  <c r="B59" i="19"/>
  <c r="J58" i="19"/>
  <c r="I58" i="19"/>
  <c r="H58" i="19"/>
  <c r="G58" i="19"/>
  <c r="F58" i="19"/>
  <c r="E58" i="19"/>
  <c r="D58" i="19"/>
  <c r="C58" i="19"/>
  <c r="B58" i="19"/>
  <c r="J57" i="19"/>
  <c r="I57" i="19"/>
  <c r="H57" i="19"/>
  <c r="G57" i="19"/>
  <c r="F57" i="19"/>
  <c r="E57" i="19"/>
  <c r="D57" i="19"/>
  <c r="C57" i="19"/>
  <c r="B57" i="19"/>
  <c r="J56" i="19"/>
  <c r="I56" i="19"/>
  <c r="H56" i="19"/>
  <c r="G56" i="19"/>
  <c r="F56" i="19"/>
  <c r="E56" i="19"/>
  <c r="D56" i="19"/>
  <c r="C56" i="19"/>
  <c r="B56" i="19"/>
  <c r="J55" i="19"/>
  <c r="I55" i="19"/>
  <c r="H55" i="19"/>
  <c r="G55" i="19"/>
  <c r="F55" i="19"/>
  <c r="E55" i="19"/>
  <c r="D55" i="19"/>
  <c r="C55" i="19"/>
  <c r="B55" i="19"/>
  <c r="J54" i="19"/>
  <c r="I54" i="19"/>
  <c r="H54" i="19"/>
  <c r="G54" i="19"/>
  <c r="F54" i="19"/>
  <c r="E54" i="19"/>
  <c r="D54" i="19"/>
  <c r="C54" i="19"/>
  <c r="B54" i="19"/>
  <c r="J53" i="19"/>
  <c r="I53" i="19"/>
  <c r="H53" i="19"/>
  <c r="G53" i="19"/>
  <c r="F53" i="19"/>
  <c r="E53" i="19"/>
  <c r="D53" i="19"/>
  <c r="C53" i="19"/>
  <c r="B53" i="19"/>
  <c r="J52" i="19"/>
  <c r="I52" i="19"/>
  <c r="H52" i="19"/>
  <c r="G52" i="19"/>
  <c r="F52" i="19"/>
  <c r="E52" i="19"/>
  <c r="D52" i="19"/>
  <c r="C52" i="19"/>
  <c r="B52" i="19"/>
  <c r="J51" i="19"/>
  <c r="I51" i="19"/>
  <c r="H51" i="19"/>
  <c r="G51" i="19"/>
  <c r="F51" i="19"/>
  <c r="E51" i="19"/>
  <c r="D51" i="19"/>
  <c r="C51" i="19"/>
  <c r="B51" i="19"/>
  <c r="J50" i="19"/>
  <c r="I50" i="19"/>
  <c r="H50" i="19"/>
  <c r="G50" i="19"/>
  <c r="F50" i="19"/>
  <c r="E50" i="19"/>
  <c r="D50" i="19"/>
  <c r="C50" i="19"/>
  <c r="B50" i="19"/>
  <c r="J49" i="19"/>
  <c r="I49" i="19"/>
  <c r="H49" i="19"/>
  <c r="G49" i="19"/>
  <c r="F49" i="19"/>
  <c r="E49" i="19"/>
  <c r="D49" i="19"/>
  <c r="C49" i="19"/>
  <c r="B49" i="19"/>
  <c r="J43" i="19"/>
  <c r="I43" i="19"/>
  <c r="H43" i="19"/>
  <c r="G43" i="19"/>
  <c r="F43" i="19"/>
  <c r="E43" i="19"/>
  <c r="D43" i="19"/>
  <c r="C43" i="19"/>
  <c r="B43" i="19"/>
  <c r="J30" i="19"/>
  <c r="I30" i="19"/>
  <c r="H30" i="19"/>
  <c r="G30" i="19"/>
  <c r="F30" i="19"/>
  <c r="E30" i="19"/>
  <c r="D30" i="19"/>
  <c r="C30" i="19"/>
  <c r="B30" i="19"/>
  <c r="J17" i="19"/>
  <c r="I17" i="19"/>
  <c r="H17" i="19"/>
  <c r="G17" i="19"/>
  <c r="F17" i="19"/>
  <c r="E17" i="19"/>
  <c r="D17" i="19"/>
  <c r="C17" i="19"/>
  <c r="B17" i="19"/>
  <c r="J4" i="19"/>
  <c r="I4" i="19"/>
  <c r="H4" i="19"/>
  <c r="G4" i="19"/>
  <c r="F4" i="19"/>
  <c r="E4" i="19"/>
  <c r="D4" i="19"/>
  <c r="C4" i="19"/>
  <c r="B4" i="19"/>
  <c r="G48" i="19" l="1"/>
  <c r="H48" i="19"/>
  <c r="I48" i="19"/>
  <c r="D48" i="19"/>
  <c r="C48" i="19"/>
  <c r="B48" i="19"/>
  <c r="J48" i="19"/>
  <c r="F48" i="19"/>
  <c r="E48" i="19"/>
  <c r="Q88" i="19"/>
  <c r="O88" i="19"/>
  <c r="O82" i="19" s="1"/>
  <c r="S88" i="19"/>
  <c r="S81" i="19" l="1"/>
  <c r="S82" i="19"/>
  <c r="S83" i="19"/>
  <c r="S80" i="19"/>
  <c r="S76" i="19"/>
  <c r="S84" i="19"/>
  <c r="S77" i="19"/>
  <c r="S85" i="19"/>
  <c r="S78" i="19"/>
  <c r="S86" i="19"/>
  <c r="S79" i="19"/>
  <c r="K60" i="19"/>
  <c r="K59" i="19"/>
  <c r="K58" i="19"/>
  <c r="K54" i="19"/>
  <c r="K53" i="19"/>
  <c r="K52" i="19"/>
  <c r="K51" i="19"/>
  <c r="K50" i="19"/>
  <c r="K49" i="19"/>
  <c r="K43" i="19"/>
  <c r="Q81" i="19"/>
  <c r="O84" i="19"/>
  <c r="K30" i="19"/>
  <c r="U74" i="19"/>
  <c r="S74" i="19"/>
  <c r="Q74" i="19"/>
  <c r="O74" i="19"/>
  <c r="K17" i="19"/>
  <c r="K4" i="19"/>
  <c r="U85" i="19" l="1"/>
  <c r="U78" i="19"/>
  <c r="K48" i="19"/>
  <c r="U88" i="19"/>
  <c r="U79" i="19" s="1"/>
  <c r="O75" i="19"/>
  <c r="O80" i="19"/>
  <c r="Q78" i="19"/>
  <c r="Q85" i="19"/>
  <c r="S75" i="19"/>
  <c r="Q82" i="19"/>
  <c r="Q75" i="19"/>
  <c r="Q79" i="19"/>
  <c r="Q86" i="19"/>
  <c r="Q80" i="19"/>
  <c r="Q76" i="19"/>
  <c r="Q84" i="19"/>
  <c r="Q83" i="19"/>
  <c r="Q77" i="19"/>
  <c r="O78" i="19"/>
  <c r="O85" i="19"/>
  <c r="O83" i="19"/>
  <c r="O81" i="19"/>
  <c r="O76" i="19"/>
  <c r="O79" i="19"/>
  <c r="O86" i="19"/>
  <c r="O77" i="19"/>
  <c r="U77" i="19" l="1"/>
  <c r="U81" i="19"/>
  <c r="U82" i="19"/>
  <c r="U83" i="19"/>
  <c r="U84" i="19"/>
  <c r="U80" i="19"/>
  <c r="U86" i="19"/>
  <c r="U76" i="19"/>
  <c r="S87" i="19"/>
  <c r="O87" i="19"/>
  <c r="Q87" i="19"/>
  <c r="U75" i="19"/>
  <c r="U87" i="19" l="1"/>
</calcChain>
</file>

<file path=xl/sharedStrings.xml><?xml version="1.0" encoding="utf-8"?>
<sst xmlns="http://schemas.openxmlformats.org/spreadsheetml/2006/main" count="125" uniqueCount="48">
  <si>
    <t>Student Level</t>
  </si>
  <si>
    <t xml:space="preserve">Undergraduate </t>
  </si>
  <si>
    <t>Liberal Arts &amp; Sciences</t>
  </si>
  <si>
    <t>Business</t>
  </si>
  <si>
    <t>Dentistry</t>
  </si>
  <si>
    <t>Education</t>
  </si>
  <si>
    <t>CALCULATIONS</t>
  </si>
  <si>
    <t>Engineering</t>
  </si>
  <si>
    <t>Law</t>
  </si>
  <si>
    <t>Undergraduates</t>
  </si>
  <si>
    <t>Graduate Students</t>
  </si>
  <si>
    <t>Prof Students</t>
  </si>
  <si>
    <t>All Students</t>
  </si>
  <si>
    <t>Medicine</t>
  </si>
  <si>
    <t>CLAS</t>
  </si>
  <si>
    <t>Nursing</t>
  </si>
  <si>
    <t>Bus</t>
  </si>
  <si>
    <t>Public Health</t>
  </si>
  <si>
    <t>Dent</t>
  </si>
  <si>
    <t>University College</t>
  </si>
  <si>
    <t>Educ</t>
  </si>
  <si>
    <t xml:space="preserve">Graduate </t>
  </si>
  <si>
    <t>Eng</t>
  </si>
  <si>
    <t>Med</t>
  </si>
  <si>
    <t>Nurs</t>
  </si>
  <si>
    <t>Pharm</t>
  </si>
  <si>
    <t>Pharmacy</t>
  </si>
  <si>
    <t>PubHlth</t>
  </si>
  <si>
    <t>Grad</t>
  </si>
  <si>
    <t>Graduate College</t>
  </si>
  <si>
    <t>UColl</t>
  </si>
  <si>
    <t xml:space="preserve">Professional </t>
  </si>
  <si>
    <t xml:space="preserve">Postgraduate </t>
  </si>
  <si>
    <t>All Levels</t>
  </si>
  <si>
    <t>continued</t>
  </si>
  <si>
    <t>2016-17</t>
  </si>
  <si>
    <t>Fiscal Year Student Credit Hours by College of Student's Primary Program of Study and by Student Level</t>
  </si>
  <si>
    <r>
      <t xml:space="preserve">Fiscal Year Student Credit Hours by College of Student's Primary Program of Study and by Student Level, </t>
    </r>
    <r>
      <rPr>
        <b/>
        <i/>
        <sz val="11"/>
        <rFont val="Arial"/>
        <family val="2"/>
        <scheme val="minor"/>
      </rPr>
      <t>continued</t>
    </r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</si>
  <si>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</si>
  <si>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</si>
  <si>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</si>
  <si>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</si>
  <si>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</si>
  <si>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</si>
  <si>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</si>
  <si>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</si>
  <si>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</si>
  <si>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Source: MAUI student information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</si>
</sst>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8"/>
      <name val="Arial"/>
      <family val="2"/>
      <scheme val="minor"/>
    </font>
    <font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8"/>
      <name val="Arial"/>
      <family val="2"/>
    </font>
    <font>
      <sz val="11"/>
      <name val="Arial"/>
      <family val="2"/>
      <scheme val="minor"/>
    </font>
    <font>
      <b/>
      <i/>
      <sz val="11"/>
      <name val="Arial"/>
      <family val="2"/>
      <scheme val="minor"/>
    </font>
    <font>
      <i/>
      <sz val="8"/>
      <name val="Arial"/>
      <family val="2"/>
      <scheme val="minor"/>
    </font>
    <font>
      <b/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left"/>
    </xf>
    <xf numFmtId="3" fontId="5" fillId="0" borderId="0" xfId="1" applyNumberFormat="1" applyFont="1"/>
    <xf numFmtId="0" fontId="6" fillId="2" borderId="0" xfId="0" applyFont="1" applyFill="1"/>
    <xf numFmtId="164" fontId="7" fillId="2" borderId="0" xfId="1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3" fontId="2" fillId="0" borderId="0" xfId="1" applyNumberFormat="1" applyFont="1" applyFill="1" applyBorder="1"/>
    <xf numFmtId="3" fontId="7" fillId="2" borderId="0" xfId="1" applyNumberFormat="1" applyFont="1" applyFill="1" applyBorder="1"/>
    <xf numFmtId="0" fontId="6" fillId="2" borderId="3" xfId="0" applyFont="1" applyFill="1" applyBorder="1"/>
    <xf numFmtId="3" fontId="7" fillId="2" borderId="3" xfId="1" applyNumberFormat="1" applyFont="1" applyFill="1" applyBorder="1"/>
    <xf numFmtId="3" fontId="5" fillId="0" borderId="2" xfId="1" applyNumberFormat="1" applyFont="1" applyFill="1" applyBorder="1"/>
    <xf numFmtId="3" fontId="2" fillId="0" borderId="1" xfId="1" applyNumberFormat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3" fillId="2" borderId="0" xfId="0" applyFont="1" applyFill="1"/>
    <xf numFmtId="0" fontId="8" fillId="2" borderId="0" xfId="0" applyFont="1" applyFill="1"/>
    <xf numFmtId="0" fontId="8" fillId="2" borderId="1" xfId="0" applyFont="1" applyFill="1" applyBorder="1"/>
    <xf numFmtId="0" fontId="3" fillId="2" borderId="1" xfId="0" applyFont="1" applyFill="1" applyBorder="1"/>
    <xf numFmtId="0" fontId="9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3" fontId="3" fillId="0" borderId="0" xfId="0" applyNumberFormat="1" applyFont="1"/>
    <xf numFmtId="0" fontId="8" fillId="0" borderId="4" xfId="0" applyFont="1" applyBorder="1" applyAlignment="1">
      <alignment horizontal="right"/>
    </xf>
    <xf numFmtId="3" fontId="3" fillId="0" borderId="1" xfId="0" applyNumberFormat="1" applyFont="1" applyBorder="1"/>
    <xf numFmtId="3" fontId="12" fillId="0" borderId="1" xfId="0" applyNumberFormat="1" applyFont="1" applyBorder="1"/>
    <xf numFmtId="0" fontId="2" fillId="0" borderId="0" xfId="0" applyFont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1" xfId="0" applyFont="1" applyBorder="1" applyAlignment="1">
      <alignment horizontal="left" indent="2"/>
    </xf>
  </cellXfs>
  <cellStyles count="2">
    <cellStyle name="Comma" xfId="1" builtinId="3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BBBCBC"/>
      <color rgb="FFBF8F00"/>
      <color rgb="FFFF8200"/>
      <color rgb="FF00AF66"/>
      <color rgb="FF00A9E0"/>
      <color rgb="FFCC79D5"/>
      <color rgb="FF565656"/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Undergraduate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('SCH by College Prim POS Col'!$N$75:$N$76,'SCH by College Prim POS Col'!$N$78,'SCH by College Prim POS Col'!$N$79,'SCH by College Prim POS Col'!$N$81:$N$82,'SCH by College Prim POS Col'!$N$84,'SCH by College Prim POS Col'!$N$86)</c:f>
              <c:strCache>
                <c:ptCount val="8"/>
                <c:pt idx="0">
                  <c:v>CLAS</c:v>
                </c:pt>
                <c:pt idx="1">
                  <c:v>Bus</c:v>
                </c:pt>
                <c:pt idx="2">
                  <c:v>Educ</c:v>
                </c:pt>
                <c:pt idx="3">
                  <c:v>Eng</c:v>
                </c:pt>
                <c:pt idx="4">
                  <c:v>Med</c:v>
                </c:pt>
                <c:pt idx="5">
                  <c:v>Nurs</c:v>
                </c:pt>
                <c:pt idx="6">
                  <c:v>PubHlth</c:v>
                </c:pt>
                <c:pt idx="7">
                  <c:v>UColl</c:v>
                </c:pt>
              </c:strCache>
            </c:strRef>
          </c:cat>
          <c:val>
            <c:numRef>
              <c:f>('SCH by College Prim POS Col'!$O$75:$O$76,'SCH by College Prim POS Col'!$O$78,'SCH by College Prim POS Col'!$O$79,'SCH by College Prim POS Col'!$O$81:$O$82,'SCH by College Prim POS Col'!$O$84,'SCH by College Prim POS Col'!$O$86)</c:f>
              <c:numCache>
                <c:formatCode>0.0%</c:formatCode>
                <c:ptCount val="8"/>
                <c:pt idx="0">
                  <c:v>0.59574354550386421</c:v>
                </c:pt>
                <c:pt idx="1">
                  <c:v>0.2065438763440382</c:v>
                </c:pt>
                <c:pt idx="2">
                  <c:v>4.6237582376535247E-2</c:v>
                </c:pt>
                <c:pt idx="3">
                  <c:v>7.9841872626533028E-2</c:v>
                </c:pt>
                <c:pt idx="4">
                  <c:v>2.4829317894125215E-2</c:v>
                </c:pt>
                <c:pt idx="5">
                  <c:v>2.7592248379149954E-2</c:v>
                </c:pt>
                <c:pt idx="6">
                  <c:v>9.7132422040596099E-3</c:v>
                </c:pt>
                <c:pt idx="7">
                  <c:v>9.498314671694489E-3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Graduate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'SCH by College Prim POS Col'!$N$75:$N$86</c15:sqref>
                  </c15:fullRef>
                </c:ext>
              </c:extLst>
              <c:f>'SCH by College Prim POS Col'!$N$75:$N$85</c:f>
              <c:strCache>
                <c:ptCount val="11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'SCH by College Prim POS Col'!$Q$75:$Q$86</c15:sqref>
                  </c15:fullRef>
                </c:ext>
              </c:extLst>
              <c:f>'SCH by College Prim POS Col'!$Q$75:$Q$85</c:f>
              <c:numCache>
                <c:formatCode>0.0%</c:formatCode>
                <c:ptCount val="11"/>
                <c:pt idx="0">
                  <c:v>0.29595156491936186</c:v>
                </c:pt>
                <c:pt idx="1">
                  <c:v>0.25873797386871727</c:v>
                </c:pt>
                <c:pt idx="2">
                  <c:v>1.7197585205031403E-2</c:v>
                </c:pt>
                <c:pt idx="3">
                  <c:v>8.3682736303693522E-2</c:v>
                </c:pt>
                <c:pt idx="4">
                  <c:v>3.4682231771603539E-2</c:v>
                </c:pt>
                <c:pt idx="5">
                  <c:v>7.1330398928304251E-4</c:v>
                </c:pt>
                <c:pt idx="6">
                  <c:v>9.6461316306825098E-2</c:v>
                </c:pt>
                <c:pt idx="7">
                  <c:v>6.7007080846918005E-2</c:v>
                </c:pt>
                <c:pt idx="8">
                  <c:v>6.811183214739296E-3</c:v>
                </c:pt>
                <c:pt idx="9">
                  <c:v>5.076636684702239E-2</c:v>
                </c:pt>
                <c:pt idx="10">
                  <c:v>8.7988656726804573E-2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'SCH by College Prim POS Col'!$Q$86</c15:sqref>
                  <c15:spPr xmlns:c15="http://schemas.microsoft.com/office/drawing/2012/chart">
                    <a:solidFill>
                      <a:srgbClr val="CC79D5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SCH Generated by Professional Students,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('SCH by College Prim POS Col'!$N$77,'SCH by College Prim POS Col'!$N$80,'SCH by College Prim POS Col'!$N$81,'SCH by College Prim POS Col'!$N$83)</c:f>
              <c:strCache>
                <c:ptCount val="4"/>
                <c:pt idx="0">
                  <c:v>Dent</c:v>
                </c:pt>
                <c:pt idx="1">
                  <c:v>Law</c:v>
                </c:pt>
                <c:pt idx="2">
                  <c:v>Med</c:v>
                </c:pt>
                <c:pt idx="3">
                  <c:v>Pharm</c:v>
                </c:pt>
              </c:strCache>
            </c:strRef>
          </c:cat>
          <c:val>
            <c:numRef>
              <c:f>('SCH by College Prim POS Col'!$S$77,'SCH by College Prim POS Col'!$S$80:$S$81,'SCH by College Prim POS Col'!$S$83)</c:f>
              <c:numCache>
                <c:formatCode>0.0%</c:formatCode>
                <c:ptCount val="4"/>
                <c:pt idx="0">
                  <c:v>0.21560293603635092</c:v>
                </c:pt>
                <c:pt idx="1">
                  <c:v>0.21019224047535826</c:v>
                </c:pt>
                <c:pt idx="2">
                  <c:v>0.3766375393219154</c:v>
                </c:pt>
                <c:pt idx="3">
                  <c:v>0.1975672841663754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All SCH, 2025-26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9685039370078"/>
          <c:y val="0.11530398322851153"/>
          <c:w val="0.8692475940507437"/>
          <c:h val="0.70764745134674711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76-413E-BA1F-7369D6F465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76-413E-BA1F-7369D6F4651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76-413E-BA1F-7369D6F4651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76-413E-BA1F-7369D6F4651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76-413E-BA1F-7369D6F4651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76-413E-BA1F-7369D6F46519}"/>
              </c:ext>
            </c:extLst>
          </c:dPt>
          <c:dPt>
            <c:idx val="6"/>
            <c:invertIfNegative val="0"/>
            <c:bubble3D val="0"/>
            <c:spPr>
              <a:solidFill>
                <a:srgbClr val="BBBC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76-413E-BA1F-7369D6F46519}"/>
              </c:ext>
            </c:extLst>
          </c:dPt>
          <c:dPt>
            <c:idx val="7"/>
            <c:invertIfNegative val="0"/>
            <c:bubble3D val="0"/>
            <c:spPr>
              <a:solidFill>
                <a:srgbClr val="00A9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76-413E-BA1F-7369D6F46519}"/>
              </c:ext>
            </c:extLst>
          </c:dPt>
          <c:dPt>
            <c:idx val="8"/>
            <c:invertIfNegative val="0"/>
            <c:bubble3D val="0"/>
            <c:spPr>
              <a:solidFill>
                <a:srgbClr val="00A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76-413E-BA1F-7369D6F46519}"/>
              </c:ext>
            </c:extLst>
          </c:dPt>
          <c:dPt>
            <c:idx val="9"/>
            <c:invertIfNegative val="0"/>
            <c:bubble3D val="0"/>
            <c:spPr>
              <a:solidFill>
                <a:srgbClr val="FF8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76-413E-BA1F-7369D6F46519}"/>
              </c:ext>
            </c:extLst>
          </c:dPt>
          <c:dPt>
            <c:idx val="10"/>
            <c:invertIfNegative val="0"/>
            <c:bubble3D val="0"/>
            <c:spPr>
              <a:solidFill>
                <a:srgbClr val="BF8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76-413E-BA1F-7369D6F46519}"/>
              </c:ext>
            </c:extLst>
          </c:dPt>
          <c:dPt>
            <c:idx val="11"/>
            <c:invertIfNegative val="0"/>
            <c:bubble3D val="0"/>
            <c:spPr>
              <a:solidFill>
                <a:srgbClr val="CC79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76-413E-BA1F-7369D6F46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'SCH by College Prim POS Col'!$N$75:$N$86</c:f>
              <c:strCache>
                <c:ptCount val="12"/>
                <c:pt idx="0">
                  <c:v>CLAS</c:v>
                </c:pt>
                <c:pt idx="1">
                  <c:v>Bus</c:v>
                </c:pt>
                <c:pt idx="2">
                  <c:v>Dent</c:v>
                </c:pt>
                <c:pt idx="3">
                  <c:v>Educ</c:v>
                </c:pt>
                <c:pt idx="4">
                  <c:v>Eng</c:v>
                </c:pt>
                <c:pt idx="5">
                  <c:v>Law</c:v>
                </c:pt>
                <c:pt idx="6">
                  <c:v>Med</c:v>
                </c:pt>
                <c:pt idx="7">
                  <c:v>Nurs</c:v>
                </c:pt>
                <c:pt idx="8">
                  <c:v>Pharm</c:v>
                </c:pt>
                <c:pt idx="9">
                  <c:v>PubHlth</c:v>
                </c:pt>
                <c:pt idx="10">
                  <c:v>Grad</c:v>
                </c:pt>
                <c:pt idx="11">
                  <c:v>UColl</c:v>
                </c:pt>
              </c:strCache>
            </c:strRef>
          </c:cat>
          <c:val>
            <c:numRef>
              <c:f>'SCH by College Prim POS Col'!$U$75:$U$86</c:f>
              <c:numCache>
                <c:formatCode>0.0%</c:formatCode>
                <c:ptCount val="12"/>
                <c:pt idx="0">
                  <c:v>0.50624006391609155</c:v>
                </c:pt>
                <c:pt idx="1">
                  <c:v>0.19635617892325075</c:v>
                </c:pt>
                <c:pt idx="2">
                  <c:v>2.0203709316490327E-2</c:v>
                </c:pt>
                <c:pt idx="3">
                  <c:v>6.4854394637737206E-2</c:v>
                </c:pt>
                <c:pt idx="4">
                  <c:v>9.8464922212583711E-2</c:v>
                </c:pt>
                <c:pt idx="5">
                  <c:v>1.6505076475185482E-2</c:v>
                </c:pt>
                <c:pt idx="6">
                  <c:v>3.2329650958218804E-2</c:v>
                </c:pt>
                <c:pt idx="7">
                  <c:v>3.0562203804540319E-2</c:v>
                </c:pt>
                <c:pt idx="8">
                  <c:v>9.0927143319990381E-4</c:v>
                </c:pt>
                <c:pt idx="9">
                  <c:v>1.438692692964701E-2</c:v>
                </c:pt>
                <c:pt idx="10">
                  <c:v>1.174620759491319E-2</c:v>
                </c:pt>
                <c:pt idx="11">
                  <c:v>7.4413937981417421E-3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76-413E-BA1F-7369D6F46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overlap val="-27"/>
        <c:axId val="448763496"/>
        <c:axId val="448763888"/>
      </c:barChart>
      <c:catAx>
        <c:axId val="4487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888"/>
        <c:crosses val="autoZero"/>
        <c:auto val="1"/>
        <c:lblAlgn val="ctr"/>
        <c:lblOffset val="100"/>
        <c:noMultiLvlLbl val="0"/>
      </c:catAx>
      <c:valAx>
        <c:axId val="44876388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9525</xdr:rowOff>
    </xdr:from>
    <xdr:to>
      <xdr:col>4</xdr:col>
      <xdr:colOff>597027</xdr:colOff>
      <xdr:row>87</xdr:row>
      <xdr:rowOff>95250</xdr:rowOff>
    </xdr:to>
    <xdr:graphicFrame macro="">
      <xdr:nvGraphicFramePr>
        <xdr:cNvPr id="2" name="Chart 1" descr="Column chart showing the percentage of undergraduate student credit hours generated by students in each college.  Liberal Arts and Sciences students generated the highest percentage (59.6%), with the next highest the Tippie College of Business (20.7%).  No other college exceeds 8%.">
          <a:extLst>
            <a:ext uri="{FF2B5EF4-FFF2-40B4-BE49-F238E27FC236}">
              <a16:creationId xmlns:a16="http://schemas.microsoft.com/office/drawing/2014/main" id="{77DD8066-BEC9-41CE-A676-5DB91E7C7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708024</xdr:colOff>
      <xdr:row>62</xdr:row>
      <xdr:rowOff>6350</xdr:rowOff>
    </xdr:from>
    <xdr:to>
      <xdr:col>10</xdr:col>
      <xdr:colOff>724026</xdr:colOff>
      <xdr:row>87</xdr:row>
      <xdr:rowOff>92075</xdr:rowOff>
    </xdr:to>
    <xdr:graphicFrame macro="">
      <xdr:nvGraphicFramePr>
        <xdr:cNvPr id="3" name="Chart 2" descr="Column chart showing the percentage of graduate student credit hours generated by students in each college.  Liberal Arts and Sciences students generated the highest percentage (29.6%), with the next highest the Tippie College of Business (25.9%).  No other college exceeds 10%.">
          <a:extLst>
            <a:ext uri="{FF2B5EF4-FFF2-40B4-BE49-F238E27FC236}">
              <a16:creationId xmlns:a16="http://schemas.microsoft.com/office/drawing/2014/main" id="{6375EA8D-AFE5-42CF-880D-DBF8EE31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88</xdr:row>
      <xdr:rowOff>25400</xdr:rowOff>
    </xdr:from>
    <xdr:to>
      <xdr:col>4</xdr:col>
      <xdr:colOff>597027</xdr:colOff>
      <xdr:row>113</xdr:row>
      <xdr:rowOff>111125</xdr:rowOff>
    </xdr:to>
    <xdr:graphicFrame macro="">
      <xdr:nvGraphicFramePr>
        <xdr:cNvPr id="4" name="Chart 3" descr="Column chart showing the percentage of professional student credit hours generated by students in each college.  Carver College of Medicine students generated the highest percentage (37.7%), with students in the other three professional colleges each generating 20-21%.">
          <a:extLst>
            <a:ext uri="{FF2B5EF4-FFF2-40B4-BE49-F238E27FC236}">
              <a16:creationId xmlns:a16="http://schemas.microsoft.com/office/drawing/2014/main" id="{1C5E63DD-4A43-4FC1-B821-33E59BF52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704850</xdr:colOff>
      <xdr:row>88</xdr:row>
      <xdr:rowOff>25400</xdr:rowOff>
    </xdr:from>
    <xdr:to>
      <xdr:col>10</xdr:col>
      <xdr:colOff>720852</xdr:colOff>
      <xdr:row>113</xdr:row>
      <xdr:rowOff>114300</xdr:rowOff>
    </xdr:to>
    <xdr:graphicFrame macro="">
      <xdr:nvGraphicFramePr>
        <xdr:cNvPr id="5" name="Chart 4" descr="Column chart showing the percentage of total student credit hours generated by students in each college.  Liberal Arts and Sciences students generated the highest percentage (50.6%), with the next highest the Tippie College of Business (19.6%).  No other college exceeds 10%.">
          <a:extLst>
            <a:ext uri="{FF2B5EF4-FFF2-40B4-BE49-F238E27FC236}">
              <a16:creationId xmlns:a16="http://schemas.microsoft.com/office/drawing/2014/main" id="{027EB525-F1EB-48E7-8952-A9A19906F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Data Digest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FFCD00"/>
    </a:accent1>
    <a:accent2>
      <a:srgbClr val="000000"/>
    </a:accent2>
    <a:accent3>
      <a:srgbClr val="63666A"/>
    </a:accent3>
    <a:accent4>
      <a:srgbClr val="00558C"/>
    </a:accent4>
    <a:accent5>
      <a:srgbClr val="00664F"/>
    </a:accent5>
    <a:accent6>
      <a:srgbClr val="BD472A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E5E4-A315-40EE-A38E-D4CE3464091E}">
  <dimension ref="A1:AF88"/>
  <sheetViews>
    <sheetView tabSelected="1" zoomScaleNormal="100" zoomScaleSheetLayoutView="100" workbookViewId="0"/>
  </sheetViews>
  <sheetFormatPr defaultColWidth="9" defaultRowHeight="10" x14ac:dyDescent="0.2"/>
  <cols>
    <col min="1" max="1" width="21.58203125" style="2" customWidth="1"/>
    <col min="2" max="11" width="9.58203125" style="2" customWidth="1"/>
    <col min="12" max="12" width="4.75" style="2" customWidth="1"/>
    <col min="13" max="13" width="4.08203125" style="2" customWidth="1"/>
    <col min="14" max="14" width="9" style="19"/>
    <col min="15" max="24" width="9.25" style="19" customWidth="1"/>
    <col min="25" max="16384" width="9" style="2"/>
  </cols>
  <sheetData>
    <row r="1" spans="1:25" customFormat="1" ht="14" customHeight="1" x14ac:dyDescent="0.3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6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4" x14ac:dyDescent="0.3">
      <c r="A3" s="6" t="s">
        <v>0</v>
      </c>
      <c r="B3" s="30" t="s">
        <v>35</v>
      </c>
      <c r="C3" s="30" t="s">
        <v>38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4" x14ac:dyDescent="0.3">
      <c r="A4" s="7" t="s">
        <v>1</v>
      </c>
      <c r="B4" s="8">
        <f t="shared" ref="B4:D4" si="0">SUM(B5:B16)</f>
        <v>667937</v>
      </c>
      <c r="C4" s="8">
        <f t="shared" si="0"/>
        <v>680569</v>
      </c>
      <c r="D4" s="8">
        <f t="shared" si="0"/>
        <v>685141</v>
      </c>
      <c r="E4" s="8">
        <f t="shared" ref="E4:J4" si="1">SUM(E5:E16)</f>
        <v>661358</v>
      </c>
      <c r="F4" s="8">
        <f t="shared" si="1"/>
        <v>627465</v>
      </c>
      <c r="G4" s="8">
        <f t="shared" si="1"/>
        <v>609146</v>
      </c>
      <c r="H4" s="8">
        <f t="shared" si="1"/>
        <v>620770</v>
      </c>
      <c r="I4" s="8">
        <f t="shared" si="1"/>
        <v>634563</v>
      </c>
      <c r="J4" s="8">
        <f t="shared" si="1"/>
        <v>655028</v>
      </c>
      <c r="K4" s="8">
        <f t="shared" ref="K4" si="2">SUM(K5:K16)</f>
        <v>674646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4" x14ac:dyDescent="0.3">
      <c r="A5" s="33" t="s">
        <v>2</v>
      </c>
      <c r="B5" s="29">
        <v>458993</v>
      </c>
      <c r="C5" s="29">
        <v>465769</v>
      </c>
      <c r="D5" s="29">
        <v>461100</v>
      </c>
      <c r="E5" s="29">
        <v>439247</v>
      </c>
      <c r="F5" s="29">
        <v>408073</v>
      </c>
      <c r="G5" s="29">
        <v>389017</v>
      </c>
      <c r="H5" s="29">
        <v>394459</v>
      </c>
      <c r="I5" s="29">
        <v>399053</v>
      </c>
      <c r="J5" s="29">
        <v>404732</v>
      </c>
      <c r="K5" s="29">
        <v>401916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14" x14ac:dyDescent="0.3">
      <c r="A6" s="33" t="s">
        <v>3</v>
      </c>
      <c r="B6" s="29">
        <v>87418</v>
      </c>
      <c r="C6" s="29">
        <v>92489</v>
      </c>
      <c r="D6" s="29">
        <v>98967</v>
      </c>
      <c r="E6" s="29">
        <v>95224</v>
      </c>
      <c r="F6" s="29">
        <v>94129</v>
      </c>
      <c r="G6" s="29">
        <v>96859</v>
      </c>
      <c r="H6" s="29">
        <v>102274</v>
      </c>
      <c r="I6" s="29">
        <v>110506</v>
      </c>
      <c r="J6" s="29">
        <v>124260</v>
      </c>
      <c r="K6" s="29">
        <v>139344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ht="14" hidden="1" x14ac:dyDescent="0.3">
      <c r="A7" s="33" t="s">
        <v>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4" x14ac:dyDescent="0.3">
      <c r="A8" s="33" t="s">
        <v>5</v>
      </c>
      <c r="B8" s="29">
        <v>12561</v>
      </c>
      <c r="C8" s="29">
        <v>13884</v>
      </c>
      <c r="D8" s="29">
        <v>15345</v>
      </c>
      <c r="E8" s="29">
        <v>19821</v>
      </c>
      <c r="F8" s="29">
        <v>22036</v>
      </c>
      <c r="G8" s="29">
        <v>26098</v>
      </c>
      <c r="H8" s="29">
        <v>28896</v>
      </c>
      <c r="I8" s="29">
        <v>29104</v>
      </c>
      <c r="J8" s="29">
        <v>29038</v>
      </c>
      <c r="K8" s="29">
        <v>31194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4" x14ac:dyDescent="0.3">
      <c r="A9" s="33" t="s">
        <v>7</v>
      </c>
      <c r="B9" s="29">
        <v>70241</v>
      </c>
      <c r="C9" s="29">
        <v>68205</v>
      </c>
      <c r="D9" s="29">
        <v>66931</v>
      </c>
      <c r="E9" s="29">
        <v>63629</v>
      </c>
      <c r="F9" s="29">
        <v>58819</v>
      </c>
      <c r="G9" s="29">
        <v>53648</v>
      </c>
      <c r="H9" s="29">
        <v>52442</v>
      </c>
      <c r="I9" s="29">
        <v>51440</v>
      </c>
      <c r="J9" s="29">
        <v>50873</v>
      </c>
      <c r="K9" s="29">
        <v>53865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4" x14ac:dyDescent="0.3">
      <c r="A10" s="33" t="s">
        <v>8</v>
      </c>
      <c r="B10" s="29">
        <v>0</v>
      </c>
      <c r="C10" s="29">
        <v>0</v>
      </c>
      <c r="D10" s="29">
        <v>3</v>
      </c>
      <c r="E10" s="29">
        <v>9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4" x14ac:dyDescent="0.3">
      <c r="A11" s="33" t="s">
        <v>13</v>
      </c>
      <c r="B11" s="29">
        <v>11619</v>
      </c>
      <c r="C11" s="29">
        <v>12484</v>
      </c>
      <c r="D11" s="29">
        <v>12538</v>
      </c>
      <c r="E11" s="29">
        <v>12329</v>
      </c>
      <c r="F11" s="29">
        <v>12213</v>
      </c>
      <c r="G11" s="29">
        <v>11875</v>
      </c>
      <c r="H11" s="29">
        <v>12707</v>
      </c>
      <c r="I11" s="29">
        <v>13606</v>
      </c>
      <c r="J11" s="29">
        <v>15277</v>
      </c>
      <c r="K11" s="29">
        <v>16751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4" x14ac:dyDescent="0.3">
      <c r="A12" s="33" t="s">
        <v>15</v>
      </c>
      <c r="B12" s="29">
        <v>16578</v>
      </c>
      <c r="C12" s="29">
        <v>16117</v>
      </c>
      <c r="D12" s="29">
        <v>16585</v>
      </c>
      <c r="E12" s="29">
        <v>16546</v>
      </c>
      <c r="F12" s="29">
        <v>17213</v>
      </c>
      <c r="G12" s="29">
        <v>17644</v>
      </c>
      <c r="H12" s="29">
        <v>17339</v>
      </c>
      <c r="I12" s="29">
        <v>17413</v>
      </c>
      <c r="J12" s="29">
        <v>18263</v>
      </c>
      <c r="K12" s="29">
        <v>18615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4" x14ac:dyDescent="0.3">
      <c r="A13" s="33" t="s">
        <v>26</v>
      </c>
      <c r="B13" s="29">
        <v>0</v>
      </c>
      <c r="C13" s="29">
        <v>0</v>
      </c>
      <c r="D13" s="29">
        <v>0</v>
      </c>
      <c r="E13" s="29">
        <v>4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4" x14ac:dyDescent="0.3">
      <c r="A14" s="33" t="s">
        <v>17</v>
      </c>
      <c r="B14" s="29">
        <v>946</v>
      </c>
      <c r="C14" s="29">
        <v>2353</v>
      </c>
      <c r="D14" s="29">
        <v>4834</v>
      </c>
      <c r="E14" s="29">
        <v>6397</v>
      </c>
      <c r="F14" s="29">
        <v>7124</v>
      </c>
      <c r="G14" s="29">
        <v>6499</v>
      </c>
      <c r="H14" s="29">
        <v>5750</v>
      </c>
      <c r="I14" s="29">
        <v>5858</v>
      </c>
      <c r="J14" s="29">
        <v>5713</v>
      </c>
      <c r="K14" s="29">
        <v>6553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4" hidden="1" x14ac:dyDescent="0.3">
      <c r="A15" s="33" t="s">
        <v>29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4" x14ac:dyDescent="0.3">
      <c r="A16" s="34" t="s">
        <v>19</v>
      </c>
      <c r="B16" s="31">
        <v>9581</v>
      </c>
      <c r="C16" s="31">
        <v>9268</v>
      </c>
      <c r="D16" s="31">
        <v>8838</v>
      </c>
      <c r="E16" s="31">
        <v>8152</v>
      </c>
      <c r="F16" s="31">
        <v>7858</v>
      </c>
      <c r="G16" s="31">
        <v>7506</v>
      </c>
      <c r="H16" s="31">
        <v>6903</v>
      </c>
      <c r="I16" s="31">
        <v>7583</v>
      </c>
      <c r="J16" s="31">
        <v>6872</v>
      </c>
      <c r="K16" s="31">
        <v>6408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4" x14ac:dyDescent="0.3">
      <c r="A17" s="1" t="s">
        <v>21</v>
      </c>
      <c r="B17" s="8">
        <f t="shared" ref="B17:F17" si="3">SUM(B18:B29)</f>
        <v>97419</v>
      </c>
      <c r="C17" s="8">
        <f t="shared" si="3"/>
        <v>98450</v>
      </c>
      <c r="D17" s="8">
        <f t="shared" si="3"/>
        <v>100275</v>
      </c>
      <c r="E17" s="8">
        <f t="shared" si="3"/>
        <v>102226</v>
      </c>
      <c r="F17" s="8">
        <f t="shared" si="3"/>
        <v>108590</v>
      </c>
      <c r="G17" s="8">
        <f t="shared" ref="G17:J17" si="4">SUM(G18:G29)</f>
        <v>113540</v>
      </c>
      <c r="H17" s="8">
        <f t="shared" si="4"/>
        <v>111020</v>
      </c>
      <c r="I17" s="8">
        <f t="shared" si="4"/>
        <v>107888</v>
      </c>
      <c r="J17" s="8">
        <f t="shared" si="4"/>
        <v>111806</v>
      </c>
      <c r="K17" s="8">
        <f t="shared" ref="K17" si="5">SUM(K18:K29)</f>
        <v>114958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4" x14ac:dyDescent="0.3">
      <c r="A18" s="33" t="s">
        <v>2</v>
      </c>
      <c r="B18" s="29">
        <v>32822</v>
      </c>
      <c r="C18" s="29">
        <v>32452</v>
      </c>
      <c r="D18" s="29">
        <v>33343</v>
      </c>
      <c r="E18" s="29">
        <v>33345</v>
      </c>
      <c r="F18" s="29">
        <v>32486</v>
      </c>
      <c r="G18" s="29">
        <v>32510</v>
      </c>
      <c r="H18" s="29">
        <v>32048</v>
      </c>
      <c r="I18" s="29">
        <v>30350</v>
      </c>
      <c r="J18" s="29">
        <v>32648</v>
      </c>
      <c r="K18" s="29">
        <v>34022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4" x14ac:dyDescent="0.3">
      <c r="A19" s="33" t="s">
        <v>3</v>
      </c>
      <c r="B19" s="29">
        <v>20239</v>
      </c>
      <c r="C19" s="29">
        <v>21219</v>
      </c>
      <c r="D19" s="29">
        <v>22398</v>
      </c>
      <c r="E19" s="29">
        <v>22292</v>
      </c>
      <c r="F19" s="29">
        <v>27071</v>
      </c>
      <c r="G19" s="29">
        <v>30049</v>
      </c>
      <c r="H19" s="29">
        <v>29471</v>
      </c>
      <c r="I19" s="29">
        <v>28357</v>
      </c>
      <c r="J19" s="29">
        <v>27573</v>
      </c>
      <c r="K19" s="29">
        <v>29744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4" x14ac:dyDescent="0.3">
      <c r="A20" s="33" t="s">
        <v>4</v>
      </c>
      <c r="B20" s="29">
        <v>856</v>
      </c>
      <c r="C20" s="29">
        <v>1037</v>
      </c>
      <c r="D20" s="29">
        <v>912</v>
      </c>
      <c r="E20" s="29">
        <v>1424</v>
      </c>
      <c r="F20" s="29">
        <v>1794</v>
      </c>
      <c r="G20" s="29">
        <v>1745</v>
      </c>
      <c r="H20" s="29">
        <v>1699</v>
      </c>
      <c r="I20" s="29">
        <v>1810</v>
      </c>
      <c r="J20" s="29">
        <v>1893</v>
      </c>
      <c r="K20" s="29">
        <v>1977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4" x14ac:dyDescent="0.3">
      <c r="A21" s="33" t="s">
        <v>5</v>
      </c>
      <c r="B21" s="29">
        <v>10036</v>
      </c>
      <c r="C21" s="29">
        <v>9884</v>
      </c>
      <c r="D21" s="29">
        <v>9793</v>
      </c>
      <c r="E21" s="29">
        <v>10052</v>
      </c>
      <c r="F21" s="29">
        <v>11175</v>
      </c>
      <c r="G21" s="29">
        <v>12396</v>
      </c>
      <c r="H21" s="29">
        <v>11033</v>
      </c>
      <c r="I21" s="29">
        <v>10273</v>
      </c>
      <c r="J21" s="29">
        <v>10082</v>
      </c>
      <c r="K21" s="29">
        <v>9620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4" x14ac:dyDescent="0.3">
      <c r="A22" s="33" t="s">
        <v>7</v>
      </c>
      <c r="B22" s="29">
        <v>4384</v>
      </c>
      <c r="C22" s="29">
        <v>4242</v>
      </c>
      <c r="D22" s="29">
        <v>4623</v>
      </c>
      <c r="E22" s="29">
        <v>4651</v>
      </c>
      <c r="F22" s="29">
        <v>4441</v>
      </c>
      <c r="G22" s="29">
        <v>4821</v>
      </c>
      <c r="H22" s="29">
        <v>4360</v>
      </c>
      <c r="I22" s="29">
        <v>4625</v>
      </c>
      <c r="J22" s="29">
        <v>4485</v>
      </c>
      <c r="K22" s="29">
        <v>3987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4" x14ac:dyDescent="0.3">
      <c r="A23" s="33" t="s">
        <v>8</v>
      </c>
      <c r="B23" s="29">
        <v>402</v>
      </c>
      <c r="C23" s="29">
        <v>235</v>
      </c>
      <c r="D23" s="29">
        <v>373</v>
      </c>
      <c r="E23" s="29">
        <v>432</v>
      </c>
      <c r="F23" s="29">
        <v>146</v>
      </c>
      <c r="G23" s="29">
        <v>125</v>
      </c>
      <c r="H23" s="29">
        <v>102</v>
      </c>
      <c r="I23" s="29">
        <v>134</v>
      </c>
      <c r="J23" s="29">
        <v>39</v>
      </c>
      <c r="K23" s="29">
        <v>82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4" x14ac:dyDescent="0.3">
      <c r="A24" s="33" t="s">
        <v>13</v>
      </c>
      <c r="B24" s="29">
        <v>8891</v>
      </c>
      <c r="C24" s="29">
        <v>8470</v>
      </c>
      <c r="D24" s="29">
        <v>8480</v>
      </c>
      <c r="E24" s="29">
        <v>8570</v>
      </c>
      <c r="F24" s="29">
        <v>8965</v>
      </c>
      <c r="G24" s="29">
        <v>9182</v>
      </c>
      <c r="H24" s="29">
        <v>10255</v>
      </c>
      <c r="I24" s="29">
        <v>10401</v>
      </c>
      <c r="J24" s="29">
        <v>10915</v>
      </c>
      <c r="K24" s="29">
        <v>11089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4" x14ac:dyDescent="0.3">
      <c r="A25" s="33" t="s">
        <v>15</v>
      </c>
      <c r="B25" s="29">
        <v>4502</v>
      </c>
      <c r="C25" s="29">
        <v>4622</v>
      </c>
      <c r="D25" s="29">
        <v>4764</v>
      </c>
      <c r="E25" s="29">
        <v>5043</v>
      </c>
      <c r="F25" s="29">
        <v>5054</v>
      </c>
      <c r="G25" s="29">
        <v>5945</v>
      </c>
      <c r="H25" s="29">
        <v>5816</v>
      </c>
      <c r="I25" s="29">
        <v>6410</v>
      </c>
      <c r="J25" s="29">
        <v>7418</v>
      </c>
      <c r="K25" s="29">
        <v>7703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4" x14ac:dyDescent="0.3">
      <c r="A26" s="33" t="s">
        <v>26</v>
      </c>
      <c r="B26" s="29">
        <v>1022</v>
      </c>
      <c r="C26" s="29">
        <v>988</v>
      </c>
      <c r="D26" s="29">
        <v>977</v>
      </c>
      <c r="E26" s="29">
        <v>1007</v>
      </c>
      <c r="F26" s="29">
        <v>864</v>
      </c>
      <c r="G26" s="29">
        <v>706</v>
      </c>
      <c r="H26" s="29">
        <v>657</v>
      </c>
      <c r="I26" s="29">
        <v>694</v>
      </c>
      <c r="J26" s="29">
        <v>849</v>
      </c>
      <c r="K26" s="29">
        <v>783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4" x14ac:dyDescent="0.3">
      <c r="A27" s="33" t="s">
        <v>17</v>
      </c>
      <c r="B27" s="29">
        <v>6298</v>
      </c>
      <c r="C27" s="29">
        <v>6420</v>
      </c>
      <c r="D27" s="29">
        <v>5878</v>
      </c>
      <c r="E27" s="29">
        <v>6322</v>
      </c>
      <c r="F27" s="29">
        <v>7392</v>
      </c>
      <c r="G27" s="29">
        <v>7094</v>
      </c>
      <c r="H27" s="29">
        <v>6717</v>
      </c>
      <c r="I27" s="29">
        <v>5634</v>
      </c>
      <c r="J27" s="29">
        <v>6062</v>
      </c>
      <c r="K27" s="29">
        <v>5836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4" x14ac:dyDescent="0.3">
      <c r="A28" s="33" t="s">
        <v>29</v>
      </c>
      <c r="B28" s="29">
        <v>7967</v>
      </c>
      <c r="C28" s="29">
        <v>8881</v>
      </c>
      <c r="D28" s="29">
        <v>8722</v>
      </c>
      <c r="E28" s="29">
        <v>9076</v>
      </c>
      <c r="F28" s="29">
        <v>9202</v>
      </c>
      <c r="G28" s="29">
        <v>8967</v>
      </c>
      <c r="H28" s="29">
        <v>8862</v>
      </c>
      <c r="I28" s="29">
        <v>9200</v>
      </c>
      <c r="J28" s="29">
        <v>9842</v>
      </c>
      <c r="K28" s="29">
        <v>10115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4" x14ac:dyDescent="0.3">
      <c r="A29" s="34" t="s">
        <v>19</v>
      </c>
      <c r="B29" s="31">
        <v>0</v>
      </c>
      <c r="C29" s="31">
        <v>0</v>
      </c>
      <c r="D29" s="31">
        <v>12</v>
      </c>
      <c r="E29" s="31">
        <v>12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4" x14ac:dyDescent="0.3">
      <c r="A30" s="1" t="s">
        <v>31</v>
      </c>
      <c r="B30" s="8">
        <f t="shared" ref="B30:J30" si="6">SUM(B31:B42)</f>
        <v>75612</v>
      </c>
      <c r="C30" s="8">
        <f t="shared" si="6"/>
        <v>75378</v>
      </c>
      <c r="D30" s="8">
        <f t="shared" si="6"/>
        <v>75296</v>
      </c>
      <c r="E30" s="8">
        <f t="shared" si="6"/>
        <v>76075</v>
      </c>
      <c r="F30" s="8">
        <f t="shared" si="6"/>
        <v>75890</v>
      </c>
      <c r="G30" s="8">
        <f t="shared" si="6"/>
        <v>75256</v>
      </c>
      <c r="H30" s="8">
        <f t="shared" si="6"/>
        <v>75512</v>
      </c>
      <c r="I30" s="8">
        <f t="shared" si="6"/>
        <v>73309</v>
      </c>
      <c r="J30" s="8">
        <f t="shared" si="6"/>
        <v>71018</v>
      </c>
      <c r="K30" s="8">
        <f t="shared" ref="K30" si="7">SUM(K31:K42)</f>
        <v>71525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4" hidden="1" x14ac:dyDescent="0.3">
      <c r="A31" s="33" t="s">
        <v>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4" hidden="1" x14ac:dyDescent="0.3">
      <c r="A32" s="33" t="s">
        <v>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32" ht="14" x14ac:dyDescent="0.3">
      <c r="A33" s="33" t="s">
        <v>4</v>
      </c>
      <c r="B33" s="29">
        <v>18316</v>
      </c>
      <c r="C33" s="29">
        <v>18576</v>
      </c>
      <c r="D33" s="29">
        <v>18947</v>
      </c>
      <c r="E33" s="29">
        <v>18967</v>
      </c>
      <c r="F33" s="29">
        <v>17346</v>
      </c>
      <c r="G33" s="29">
        <v>18382</v>
      </c>
      <c r="H33" s="29">
        <v>18658</v>
      </c>
      <c r="I33" s="29">
        <v>18191</v>
      </c>
      <c r="J33" s="29">
        <v>15759</v>
      </c>
      <c r="K33" s="29">
        <v>15421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32" ht="14" hidden="1" x14ac:dyDescent="0.3">
      <c r="A34" s="33" t="s">
        <v>5</v>
      </c>
      <c r="B34" s="29"/>
      <c r="C34" s="29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32" ht="14" hidden="1" x14ac:dyDescent="0.3">
      <c r="A35" s="33" t="s">
        <v>7</v>
      </c>
      <c r="B35" s="29"/>
      <c r="C35" s="29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32" ht="14" x14ac:dyDescent="0.3">
      <c r="A36" s="33" t="s">
        <v>8</v>
      </c>
      <c r="B36" s="29">
        <v>11968</v>
      </c>
      <c r="C36" s="29">
        <v>11881</v>
      </c>
      <c r="D36" s="29">
        <v>11983</v>
      </c>
      <c r="E36" s="29">
        <v>12137</v>
      </c>
      <c r="F36" s="29">
        <v>13911</v>
      </c>
      <c r="G36" s="29">
        <v>14650</v>
      </c>
      <c r="H36" s="29">
        <v>14791</v>
      </c>
      <c r="I36" s="29">
        <v>14762</v>
      </c>
      <c r="J36" s="29">
        <v>14894</v>
      </c>
      <c r="K36" s="2">
        <v>15034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32" ht="14" x14ac:dyDescent="0.3">
      <c r="A37" s="33" t="s">
        <v>13</v>
      </c>
      <c r="B37" s="29">
        <v>28408</v>
      </c>
      <c r="C37" s="29">
        <v>28288</v>
      </c>
      <c r="D37" s="29">
        <v>27884</v>
      </c>
      <c r="E37" s="29">
        <v>28125</v>
      </c>
      <c r="F37" s="29">
        <v>27688</v>
      </c>
      <c r="G37" s="29">
        <v>27824</v>
      </c>
      <c r="H37" s="29">
        <v>26329</v>
      </c>
      <c r="I37" s="29">
        <v>26685</v>
      </c>
      <c r="J37" s="29">
        <v>27147</v>
      </c>
      <c r="K37" s="2">
        <v>26939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32" ht="14" hidden="1" x14ac:dyDescent="0.3">
      <c r="A38" s="33" t="s">
        <v>15</v>
      </c>
      <c r="B38" s="29"/>
      <c r="C38" s="29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32" ht="14" x14ac:dyDescent="0.3">
      <c r="A39" s="34" t="s">
        <v>26</v>
      </c>
      <c r="B39" s="31">
        <v>16920</v>
      </c>
      <c r="C39" s="31">
        <v>16633</v>
      </c>
      <c r="D39" s="31">
        <v>16482</v>
      </c>
      <c r="E39" s="31">
        <v>16846</v>
      </c>
      <c r="F39" s="31">
        <v>16945</v>
      </c>
      <c r="G39" s="31">
        <v>14400</v>
      </c>
      <c r="H39" s="31">
        <v>15734</v>
      </c>
      <c r="I39" s="31">
        <v>13671</v>
      </c>
      <c r="J39" s="31">
        <v>13218</v>
      </c>
      <c r="K39" s="31">
        <v>14131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32" ht="14" hidden="1" x14ac:dyDescent="0.3">
      <c r="A40" s="33" t="s">
        <v>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32" ht="14" hidden="1" x14ac:dyDescent="0.3">
      <c r="A41" s="33" t="s">
        <v>29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32" ht="14" hidden="1" x14ac:dyDescent="0.3">
      <c r="A42" s="34" t="s">
        <v>19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32" s="5" customFormat="1" ht="14" hidden="1" x14ac:dyDescent="0.3">
      <c r="A43" s="11" t="s">
        <v>32</v>
      </c>
      <c r="B43" s="32">
        <f t="shared" ref="B43:J43" si="8">SUM(B44:B47)</f>
        <v>0</v>
      </c>
      <c r="C43" s="32">
        <f t="shared" si="8"/>
        <v>0</v>
      </c>
      <c r="D43" s="32">
        <f t="shared" si="8"/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 t="shared" si="8"/>
        <v>0</v>
      </c>
      <c r="J43" s="32">
        <f t="shared" si="8"/>
        <v>0</v>
      </c>
      <c r="K43" s="32">
        <f t="shared" ref="K43" si="9">SUM(K44:K47)</f>
        <v>0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32" s="5" customFormat="1" ht="14" hidden="1" x14ac:dyDescent="0.3">
      <c r="A44" s="33" t="s">
        <v>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32" s="5" customFormat="1" ht="14" hidden="1" x14ac:dyDescent="0.3">
      <c r="A45" s="33" t="s">
        <v>13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32" s="5" customFormat="1" ht="14" hidden="1" x14ac:dyDescent="0.3">
      <c r="A46" s="33" t="s">
        <v>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32" s="5" customFormat="1" ht="14" hidden="1" x14ac:dyDescent="0.3">
      <c r="A47" s="34" t="s">
        <v>29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"/>
      <c r="AA47" s="2"/>
      <c r="AB47" s="2"/>
      <c r="AC47" s="2"/>
      <c r="AD47" s="2"/>
      <c r="AE47" s="2"/>
      <c r="AF47" s="2"/>
    </row>
    <row r="48" spans="1:32" s="5" customFormat="1" ht="14" x14ac:dyDescent="0.3">
      <c r="A48" s="12" t="s">
        <v>33</v>
      </c>
      <c r="B48" s="17">
        <f t="shared" ref="B48:J48" si="10">SUM(B49:B60)</f>
        <v>840968</v>
      </c>
      <c r="C48" s="17">
        <f t="shared" si="10"/>
        <v>854397</v>
      </c>
      <c r="D48" s="17">
        <f t="shared" si="10"/>
        <v>860712</v>
      </c>
      <c r="E48" s="17">
        <f t="shared" si="10"/>
        <v>839659</v>
      </c>
      <c r="F48" s="17">
        <f t="shared" si="10"/>
        <v>811945</v>
      </c>
      <c r="G48" s="17">
        <f t="shared" si="10"/>
        <v>797942</v>
      </c>
      <c r="H48" s="17">
        <f t="shared" si="10"/>
        <v>807302</v>
      </c>
      <c r="I48" s="17">
        <f t="shared" si="10"/>
        <v>815760</v>
      </c>
      <c r="J48" s="17">
        <f t="shared" si="10"/>
        <v>837852</v>
      </c>
      <c r="K48" s="17">
        <f>SUM(K49:K60)</f>
        <v>861129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"/>
      <c r="AA48" s="2"/>
      <c r="AB48" s="2"/>
      <c r="AC48" s="2"/>
      <c r="AD48" s="2"/>
      <c r="AE48" s="2"/>
      <c r="AF48" s="2"/>
    </row>
    <row r="49" spans="1:32" s="5" customFormat="1" ht="14" x14ac:dyDescent="0.3">
      <c r="A49" s="33" t="s">
        <v>2</v>
      </c>
      <c r="B49" s="13">
        <f t="shared" ref="B49:J49" si="11">SUM(B5,B18,B31,B44)</f>
        <v>491815</v>
      </c>
      <c r="C49" s="13">
        <f t="shared" si="11"/>
        <v>498221</v>
      </c>
      <c r="D49" s="13">
        <f t="shared" si="11"/>
        <v>494443</v>
      </c>
      <c r="E49" s="13">
        <f t="shared" si="11"/>
        <v>472592</v>
      </c>
      <c r="F49" s="13">
        <f t="shared" si="11"/>
        <v>440559</v>
      </c>
      <c r="G49" s="13">
        <f t="shared" si="11"/>
        <v>421527</v>
      </c>
      <c r="H49" s="13">
        <f t="shared" si="11"/>
        <v>426507</v>
      </c>
      <c r="I49" s="13">
        <f t="shared" si="11"/>
        <v>429403</v>
      </c>
      <c r="J49" s="13">
        <f t="shared" si="11"/>
        <v>437380</v>
      </c>
      <c r="K49" s="13">
        <f t="shared" ref="K49" si="12">SUM(K5,K18,K31,K44)</f>
        <v>435938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"/>
      <c r="AA49" s="2"/>
      <c r="AB49" s="2"/>
      <c r="AC49" s="2"/>
      <c r="AD49" s="2"/>
      <c r="AE49" s="2"/>
      <c r="AF49" s="2"/>
    </row>
    <row r="50" spans="1:32" s="5" customFormat="1" ht="14" x14ac:dyDescent="0.3">
      <c r="A50" s="33" t="s">
        <v>3</v>
      </c>
      <c r="B50" s="13">
        <f t="shared" ref="B50:J50" si="13">SUM(B6,B19,B32)</f>
        <v>107657</v>
      </c>
      <c r="C50" s="13">
        <f t="shared" si="13"/>
        <v>113708</v>
      </c>
      <c r="D50" s="13">
        <f t="shared" si="13"/>
        <v>121365</v>
      </c>
      <c r="E50" s="13">
        <f t="shared" si="13"/>
        <v>117516</v>
      </c>
      <c r="F50" s="13">
        <f t="shared" si="13"/>
        <v>121200</v>
      </c>
      <c r="G50" s="13">
        <f t="shared" si="13"/>
        <v>126908</v>
      </c>
      <c r="H50" s="13">
        <f t="shared" si="13"/>
        <v>131745</v>
      </c>
      <c r="I50" s="13">
        <f t="shared" si="13"/>
        <v>138863</v>
      </c>
      <c r="J50" s="13">
        <f t="shared" si="13"/>
        <v>151833</v>
      </c>
      <c r="K50" s="13">
        <f t="shared" ref="K50:K51" si="14">SUM(K6,K19,K32)</f>
        <v>169088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"/>
      <c r="AA50" s="2"/>
      <c r="AB50" s="2"/>
      <c r="AC50" s="2"/>
      <c r="AD50" s="2"/>
      <c r="AE50" s="2"/>
      <c r="AF50" s="2"/>
    </row>
    <row r="51" spans="1:32" s="5" customFormat="1" ht="14" x14ac:dyDescent="0.3">
      <c r="A51" s="33" t="s">
        <v>4</v>
      </c>
      <c r="B51" s="13">
        <f t="shared" ref="B51:J51" si="15">SUM(B7,B20,B33)</f>
        <v>19172</v>
      </c>
      <c r="C51" s="13">
        <f t="shared" si="15"/>
        <v>19613</v>
      </c>
      <c r="D51" s="13">
        <f t="shared" si="15"/>
        <v>19859</v>
      </c>
      <c r="E51" s="13">
        <f t="shared" si="15"/>
        <v>20391</v>
      </c>
      <c r="F51" s="13">
        <f t="shared" si="15"/>
        <v>19140</v>
      </c>
      <c r="G51" s="13">
        <f t="shared" si="15"/>
        <v>20127</v>
      </c>
      <c r="H51" s="13">
        <f t="shared" si="15"/>
        <v>20357</v>
      </c>
      <c r="I51" s="13">
        <f t="shared" si="15"/>
        <v>20001</v>
      </c>
      <c r="J51" s="13">
        <f t="shared" si="15"/>
        <v>17652</v>
      </c>
      <c r="K51" s="13">
        <f t="shared" si="14"/>
        <v>17398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"/>
      <c r="AA51" s="2"/>
      <c r="AB51" s="2"/>
      <c r="AC51" s="2"/>
      <c r="AD51" s="2"/>
      <c r="AE51" s="2"/>
      <c r="AF51" s="2"/>
    </row>
    <row r="52" spans="1:32" s="5" customFormat="1" ht="14" x14ac:dyDescent="0.3">
      <c r="A52" s="33" t="s">
        <v>5</v>
      </c>
      <c r="B52" s="13">
        <f t="shared" ref="B52:J52" si="16">SUM(B8,B21,B34)</f>
        <v>22597</v>
      </c>
      <c r="C52" s="13">
        <f t="shared" si="16"/>
        <v>23768</v>
      </c>
      <c r="D52" s="13">
        <f t="shared" si="16"/>
        <v>25138</v>
      </c>
      <c r="E52" s="13">
        <f t="shared" si="16"/>
        <v>29873</v>
      </c>
      <c r="F52" s="13">
        <f t="shared" si="16"/>
        <v>33211</v>
      </c>
      <c r="G52" s="13">
        <f t="shared" si="16"/>
        <v>38494</v>
      </c>
      <c r="H52" s="13">
        <f t="shared" si="16"/>
        <v>39929</v>
      </c>
      <c r="I52" s="13">
        <f t="shared" si="16"/>
        <v>39377</v>
      </c>
      <c r="J52" s="13">
        <f t="shared" si="16"/>
        <v>39120</v>
      </c>
      <c r="K52" s="13">
        <f>SUM(K8,K21,K36)</f>
        <v>55848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"/>
      <c r="AA52" s="2"/>
      <c r="AB52" s="2"/>
      <c r="AC52" s="2"/>
      <c r="AD52" s="2"/>
      <c r="AE52" s="2"/>
      <c r="AF52" s="2"/>
    </row>
    <row r="53" spans="1:32" s="5" customFormat="1" ht="14" x14ac:dyDescent="0.3">
      <c r="A53" s="33" t="s">
        <v>7</v>
      </c>
      <c r="B53" s="13">
        <f t="shared" ref="B53:J53" si="17">SUM(B9,B22,B35)</f>
        <v>74625</v>
      </c>
      <c r="C53" s="13">
        <f t="shared" si="17"/>
        <v>72447</v>
      </c>
      <c r="D53" s="13">
        <f t="shared" si="17"/>
        <v>71554</v>
      </c>
      <c r="E53" s="13">
        <f t="shared" si="17"/>
        <v>68280</v>
      </c>
      <c r="F53" s="13">
        <f t="shared" si="17"/>
        <v>63260</v>
      </c>
      <c r="G53" s="13">
        <f t="shared" si="17"/>
        <v>58469</v>
      </c>
      <c r="H53" s="13">
        <f t="shared" si="17"/>
        <v>56802</v>
      </c>
      <c r="I53" s="13">
        <f t="shared" si="17"/>
        <v>56065</v>
      </c>
      <c r="J53" s="13">
        <f t="shared" si="17"/>
        <v>55358</v>
      </c>
      <c r="K53" s="13">
        <f>SUM(K9,K22,K37)</f>
        <v>84791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32" s="5" customFormat="1" ht="14" x14ac:dyDescent="0.3">
      <c r="A54" s="33" t="s">
        <v>8</v>
      </c>
      <c r="B54" s="13">
        <f t="shared" ref="B54:J54" si="18">SUM(B10,B23,B36)</f>
        <v>12370</v>
      </c>
      <c r="C54" s="13">
        <f t="shared" si="18"/>
        <v>12116</v>
      </c>
      <c r="D54" s="13">
        <f t="shared" si="18"/>
        <v>12359</v>
      </c>
      <c r="E54" s="13">
        <f t="shared" si="18"/>
        <v>12578</v>
      </c>
      <c r="F54" s="13">
        <f t="shared" si="18"/>
        <v>14057</v>
      </c>
      <c r="G54" s="13">
        <f t="shared" si="18"/>
        <v>14775</v>
      </c>
      <c r="H54" s="13">
        <f t="shared" si="18"/>
        <v>14893</v>
      </c>
      <c r="I54" s="13">
        <f t="shared" si="18"/>
        <v>14896</v>
      </c>
      <c r="J54" s="13">
        <f t="shared" si="18"/>
        <v>14933</v>
      </c>
      <c r="K54" s="13">
        <f>SUM(K10,K23,K39)</f>
        <v>14213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"/>
      <c r="AA54" s="2"/>
      <c r="AB54" s="2"/>
      <c r="AC54" s="2"/>
      <c r="AD54" s="2"/>
      <c r="AE54" s="2"/>
      <c r="AF54" s="2"/>
    </row>
    <row r="55" spans="1:32" s="5" customFormat="1" ht="14" x14ac:dyDescent="0.3">
      <c r="A55" s="33" t="s">
        <v>13</v>
      </c>
      <c r="B55" s="13">
        <f t="shared" ref="B55:J55" si="19">SUM(B11,B24,B37,B45)</f>
        <v>48918</v>
      </c>
      <c r="C55" s="13">
        <f t="shared" si="19"/>
        <v>49242</v>
      </c>
      <c r="D55" s="13">
        <f t="shared" si="19"/>
        <v>48902</v>
      </c>
      <c r="E55" s="13">
        <f t="shared" si="19"/>
        <v>49024</v>
      </c>
      <c r="F55" s="13">
        <f t="shared" si="19"/>
        <v>48866</v>
      </c>
      <c r="G55" s="13">
        <f t="shared" si="19"/>
        <v>48881</v>
      </c>
      <c r="H55" s="13">
        <f t="shared" si="19"/>
        <v>49291</v>
      </c>
      <c r="I55" s="13">
        <f t="shared" si="19"/>
        <v>50692</v>
      </c>
      <c r="J55" s="13">
        <f t="shared" si="19"/>
        <v>53339</v>
      </c>
      <c r="K55" s="13">
        <f t="shared" ref="K55:K57" si="20">SUM(K11,K24,K40)</f>
        <v>27840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"/>
      <c r="AA55" s="2"/>
      <c r="AB55" s="2"/>
      <c r="AC55" s="2"/>
      <c r="AD55" s="2"/>
      <c r="AE55" s="2"/>
      <c r="AF55" s="2"/>
    </row>
    <row r="56" spans="1:32" s="5" customFormat="1" ht="14" x14ac:dyDescent="0.3">
      <c r="A56" s="33" t="s">
        <v>15</v>
      </c>
      <c r="B56" s="13">
        <f t="shared" ref="B56:J56" si="21">SUM(B12,B25,B38)</f>
        <v>21080</v>
      </c>
      <c r="C56" s="13">
        <f t="shared" si="21"/>
        <v>20739</v>
      </c>
      <c r="D56" s="13">
        <f t="shared" si="21"/>
        <v>21349</v>
      </c>
      <c r="E56" s="13">
        <f t="shared" si="21"/>
        <v>21589</v>
      </c>
      <c r="F56" s="13">
        <f t="shared" si="21"/>
        <v>22267</v>
      </c>
      <c r="G56" s="13">
        <f t="shared" si="21"/>
        <v>23589</v>
      </c>
      <c r="H56" s="13">
        <f t="shared" si="21"/>
        <v>23155</v>
      </c>
      <c r="I56" s="13">
        <f t="shared" si="21"/>
        <v>23823</v>
      </c>
      <c r="J56" s="13">
        <f t="shared" si="21"/>
        <v>25681</v>
      </c>
      <c r="K56" s="13">
        <f t="shared" si="20"/>
        <v>26318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"/>
      <c r="AA56" s="2"/>
      <c r="AB56" s="2"/>
      <c r="AC56" s="2"/>
      <c r="AD56" s="2"/>
      <c r="AE56" s="2"/>
      <c r="AF56" s="2"/>
    </row>
    <row r="57" spans="1:32" ht="14" x14ac:dyDescent="0.3">
      <c r="A57" s="33" t="s">
        <v>26</v>
      </c>
      <c r="B57" s="13">
        <f t="shared" ref="B57:J57" si="22">SUM(B13,B26,B39)</f>
        <v>17942</v>
      </c>
      <c r="C57" s="13">
        <f t="shared" si="22"/>
        <v>17621</v>
      </c>
      <c r="D57" s="13">
        <f t="shared" si="22"/>
        <v>17459</v>
      </c>
      <c r="E57" s="13">
        <f t="shared" si="22"/>
        <v>17857</v>
      </c>
      <c r="F57" s="13">
        <f t="shared" si="22"/>
        <v>17809</v>
      </c>
      <c r="G57" s="13">
        <f t="shared" si="22"/>
        <v>15106</v>
      </c>
      <c r="H57" s="13">
        <f t="shared" si="22"/>
        <v>16391</v>
      </c>
      <c r="I57" s="13">
        <f t="shared" si="22"/>
        <v>14365</v>
      </c>
      <c r="J57" s="13">
        <f t="shared" si="22"/>
        <v>14067</v>
      </c>
      <c r="K57" s="13">
        <f t="shared" si="20"/>
        <v>783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32" ht="14" x14ac:dyDescent="0.3">
      <c r="A58" s="33" t="s">
        <v>17</v>
      </c>
      <c r="B58" s="13">
        <f t="shared" ref="B58:J58" si="23">SUM(B14,B27,B40,B46)</f>
        <v>7244</v>
      </c>
      <c r="C58" s="13">
        <f t="shared" si="23"/>
        <v>8773</v>
      </c>
      <c r="D58" s="13">
        <f t="shared" si="23"/>
        <v>10712</v>
      </c>
      <c r="E58" s="13">
        <f t="shared" si="23"/>
        <v>12719</v>
      </c>
      <c r="F58" s="13">
        <f t="shared" si="23"/>
        <v>14516</v>
      </c>
      <c r="G58" s="13">
        <f t="shared" si="23"/>
        <v>13593</v>
      </c>
      <c r="H58" s="13">
        <f t="shared" si="23"/>
        <v>12467</v>
      </c>
      <c r="I58" s="13">
        <f t="shared" si="23"/>
        <v>11492</v>
      </c>
      <c r="J58" s="13">
        <f t="shared" si="23"/>
        <v>11775</v>
      </c>
      <c r="K58" s="13">
        <f t="shared" ref="K58:K59" si="24">SUM(K14,K27,K40,K46)</f>
        <v>12389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32" ht="14" x14ac:dyDescent="0.3">
      <c r="A59" s="33" t="s">
        <v>29</v>
      </c>
      <c r="B59" s="13">
        <f t="shared" ref="B59:J59" si="25">SUM(B15,B28,B41,B47)</f>
        <v>7967</v>
      </c>
      <c r="C59" s="13">
        <f t="shared" si="25"/>
        <v>8881</v>
      </c>
      <c r="D59" s="13">
        <f t="shared" si="25"/>
        <v>8722</v>
      </c>
      <c r="E59" s="13">
        <f t="shared" si="25"/>
        <v>9076</v>
      </c>
      <c r="F59" s="13">
        <f t="shared" si="25"/>
        <v>9202</v>
      </c>
      <c r="G59" s="13">
        <f t="shared" si="25"/>
        <v>8967</v>
      </c>
      <c r="H59" s="13">
        <f t="shared" si="25"/>
        <v>8862</v>
      </c>
      <c r="I59" s="13">
        <f t="shared" si="25"/>
        <v>9200</v>
      </c>
      <c r="J59" s="13">
        <f t="shared" si="25"/>
        <v>9842</v>
      </c>
      <c r="K59" s="13">
        <f t="shared" si="24"/>
        <v>10115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32" ht="14" x14ac:dyDescent="0.3">
      <c r="A60" s="35" t="s">
        <v>19</v>
      </c>
      <c r="B60" s="18">
        <f t="shared" ref="B60:J60" si="26">SUM(B16,B29,B42)</f>
        <v>9581</v>
      </c>
      <c r="C60" s="18">
        <f t="shared" si="26"/>
        <v>9268</v>
      </c>
      <c r="D60" s="18">
        <f t="shared" si="26"/>
        <v>8850</v>
      </c>
      <c r="E60" s="18">
        <f t="shared" si="26"/>
        <v>8164</v>
      </c>
      <c r="F60" s="18">
        <f t="shared" si="26"/>
        <v>7858</v>
      </c>
      <c r="G60" s="18">
        <f t="shared" si="26"/>
        <v>7506</v>
      </c>
      <c r="H60" s="18">
        <f t="shared" si="26"/>
        <v>6903</v>
      </c>
      <c r="I60" s="18">
        <f t="shared" si="26"/>
        <v>7583</v>
      </c>
      <c r="J60" s="18">
        <f t="shared" si="26"/>
        <v>6872</v>
      </c>
      <c r="K60" s="18">
        <f t="shared" ref="K60" si="27">SUM(K16,K29,K42)</f>
        <v>6408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32" ht="14" x14ac:dyDescent="0.3">
      <c r="A61" s="1" t="s">
        <v>47</v>
      </c>
      <c r="B61" s="1"/>
      <c r="C61" s="1"/>
      <c r="D61" s="1"/>
      <c r="E61" s="1"/>
      <c r="F61" s="1"/>
      <c r="G61" s="1"/>
      <c r="H61" s="1"/>
      <c r="I61" s="1"/>
      <c r="J61" s="28"/>
      <c r="K61" s="28" t="s">
        <v>34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32" customFormat="1" ht="14" customHeight="1" x14ac:dyDescent="0.3">
      <c r="A62" s="3" t="s">
        <v>37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26"/>
      <c r="M62" s="26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3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3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2"/>
      <c r="P64" s="4"/>
      <c r="Q64" s="4"/>
      <c r="R64" s="4"/>
      <c r="S64" s="4"/>
      <c r="T64" s="4"/>
      <c r="U64" s="4"/>
      <c r="V64" s="4"/>
      <c r="W64" s="4"/>
      <c r="X64" s="4"/>
    </row>
    <row r="65" spans="13:22" x14ac:dyDescent="0.2">
      <c r="O65" s="2"/>
    </row>
    <row r="66" spans="13:22" x14ac:dyDescent="0.2">
      <c r="O66" s="2"/>
    </row>
    <row r="67" spans="13:22" x14ac:dyDescent="0.2">
      <c r="O67" s="2"/>
    </row>
    <row r="71" spans="13:22" x14ac:dyDescent="0.2"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3:22" ht="10.5" x14ac:dyDescent="0.25">
      <c r="M72" s="22"/>
      <c r="N72" s="23" t="s">
        <v>6</v>
      </c>
      <c r="O72" s="22"/>
      <c r="P72" s="22"/>
      <c r="Q72" s="22"/>
      <c r="R72" s="22"/>
      <c r="S72" s="22"/>
      <c r="T72" s="22"/>
      <c r="U72" s="22"/>
      <c r="V72" s="22"/>
    </row>
    <row r="73" spans="13:22" x14ac:dyDescent="0.2"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3:22" ht="10.5" x14ac:dyDescent="0.25">
      <c r="M74" s="22"/>
      <c r="N74" s="24" t="s">
        <v>9</v>
      </c>
      <c r="O74" s="25" t="str">
        <f>K3</f>
        <v>2025-26</v>
      </c>
      <c r="P74" s="24" t="s">
        <v>10</v>
      </c>
      <c r="Q74" s="25" t="str">
        <f>K3</f>
        <v>2025-26</v>
      </c>
      <c r="R74" s="24" t="s">
        <v>11</v>
      </c>
      <c r="S74" s="25" t="str">
        <f>K3</f>
        <v>2025-26</v>
      </c>
      <c r="T74" s="24" t="s">
        <v>12</v>
      </c>
      <c r="U74" s="25" t="str">
        <f>K3</f>
        <v>2025-26</v>
      </c>
      <c r="V74" s="25"/>
    </row>
    <row r="75" spans="13:22" x14ac:dyDescent="0.2">
      <c r="M75" s="22"/>
      <c r="N75" s="9" t="s">
        <v>14</v>
      </c>
      <c r="O75" s="10">
        <f t="shared" ref="O75:O86" si="28">K5/$O$88</f>
        <v>0.59574354550386421</v>
      </c>
      <c r="P75" s="9" t="s">
        <v>2</v>
      </c>
      <c r="Q75" s="10">
        <f t="shared" ref="Q75:Q86" si="29">K18/$Q$88</f>
        <v>0.29595156491936186</v>
      </c>
      <c r="R75" s="9" t="s">
        <v>2</v>
      </c>
      <c r="S75" s="10">
        <f t="shared" ref="S75:S86" si="30">K31/$S$88</f>
        <v>0</v>
      </c>
      <c r="T75" s="9" t="s">
        <v>2</v>
      </c>
      <c r="U75" s="10">
        <f t="shared" ref="U75:U86" si="31">K49/$U$88</f>
        <v>0.50624006391609155</v>
      </c>
      <c r="V75" s="10"/>
    </row>
    <row r="76" spans="13:22" x14ac:dyDescent="0.2">
      <c r="M76" s="22"/>
      <c r="N76" s="9" t="s">
        <v>16</v>
      </c>
      <c r="O76" s="10">
        <f t="shared" si="28"/>
        <v>0.2065438763440382</v>
      </c>
      <c r="P76" s="9" t="s">
        <v>3</v>
      </c>
      <c r="Q76" s="10">
        <f t="shared" si="29"/>
        <v>0.25873797386871727</v>
      </c>
      <c r="R76" s="9" t="s">
        <v>3</v>
      </c>
      <c r="S76" s="10">
        <f t="shared" si="30"/>
        <v>0</v>
      </c>
      <c r="T76" s="9" t="s">
        <v>3</v>
      </c>
      <c r="U76" s="10">
        <f t="shared" si="31"/>
        <v>0.19635617892325075</v>
      </c>
      <c r="V76" s="10"/>
    </row>
    <row r="77" spans="13:22" x14ac:dyDescent="0.2">
      <c r="M77" s="22"/>
      <c r="N77" s="9" t="s">
        <v>18</v>
      </c>
      <c r="O77" s="10">
        <f t="shared" si="28"/>
        <v>0</v>
      </c>
      <c r="P77" s="9" t="s">
        <v>4</v>
      </c>
      <c r="Q77" s="10">
        <f t="shared" si="29"/>
        <v>1.7197585205031403E-2</v>
      </c>
      <c r="R77" s="9" t="s">
        <v>4</v>
      </c>
      <c r="S77" s="10">
        <f t="shared" si="30"/>
        <v>0.21560293603635092</v>
      </c>
      <c r="T77" s="9" t="s">
        <v>4</v>
      </c>
      <c r="U77" s="10">
        <f t="shared" si="31"/>
        <v>2.0203709316490327E-2</v>
      </c>
      <c r="V77" s="10"/>
    </row>
    <row r="78" spans="13:22" x14ac:dyDescent="0.2">
      <c r="M78" s="22"/>
      <c r="N78" s="9" t="s">
        <v>20</v>
      </c>
      <c r="O78" s="10">
        <f t="shared" si="28"/>
        <v>4.6237582376535247E-2</v>
      </c>
      <c r="P78" s="9" t="s">
        <v>5</v>
      </c>
      <c r="Q78" s="10">
        <f t="shared" si="29"/>
        <v>8.3682736303693522E-2</v>
      </c>
      <c r="R78" s="9" t="s">
        <v>5</v>
      </c>
      <c r="S78" s="10">
        <f t="shared" si="30"/>
        <v>0</v>
      </c>
      <c r="T78" s="9" t="s">
        <v>5</v>
      </c>
      <c r="U78" s="10">
        <f t="shared" si="31"/>
        <v>6.4854394637737206E-2</v>
      </c>
      <c r="V78" s="10"/>
    </row>
    <row r="79" spans="13:22" x14ac:dyDescent="0.2">
      <c r="M79" s="22"/>
      <c r="N79" s="9" t="s">
        <v>22</v>
      </c>
      <c r="O79" s="10">
        <f t="shared" si="28"/>
        <v>7.9841872626533028E-2</v>
      </c>
      <c r="P79" s="9" t="s">
        <v>7</v>
      </c>
      <c r="Q79" s="10">
        <f t="shared" si="29"/>
        <v>3.4682231771603539E-2</v>
      </c>
      <c r="R79" s="9" t="s">
        <v>7</v>
      </c>
      <c r="S79" s="10">
        <f t="shared" si="30"/>
        <v>0</v>
      </c>
      <c r="T79" s="9" t="s">
        <v>7</v>
      </c>
      <c r="U79" s="10">
        <f t="shared" si="31"/>
        <v>9.8464922212583711E-2</v>
      </c>
      <c r="V79" s="10"/>
    </row>
    <row r="80" spans="13:22" x14ac:dyDescent="0.2">
      <c r="M80" s="22"/>
      <c r="N80" s="9" t="s">
        <v>8</v>
      </c>
      <c r="O80" s="10">
        <f t="shared" si="28"/>
        <v>0</v>
      </c>
      <c r="P80" s="9" t="s">
        <v>8</v>
      </c>
      <c r="Q80" s="10">
        <f t="shared" si="29"/>
        <v>7.1330398928304251E-4</v>
      </c>
      <c r="R80" s="9" t="s">
        <v>8</v>
      </c>
      <c r="S80" s="10">
        <f t="shared" si="30"/>
        <v>0.21019224047535826</v>
      </c>
      <c r="T80" s="9" t="s">
        <v>8</v>
      </c>
      <c r="U80" s="10">
        <f t="shared" si="31"/>
        <v>1.6505076475185482E-2</v>
      </c>
      <c r="V80" s="10"/>
    </row>
    <row r="81" spans="13:22" x14ac:dyDescent="0.2">
      <c r="M81" s="22"/>
      <c r="N81" s="9" t="s">
        <v>23</v>
      </c>
      <c r="O81" s="10">
        <f t="shared" si="28"/>
        <v>2.4829317894125215E-2</v>
      </c>
      <c r="P81" s="9" t="s">
        <v>13</v>
      </c>
      <c r="Q81" s="10">
        <f t="shared" si="29"/>
        <v>9.6461316306825098E-2</v>
      </c>
      <c r="R81" s="9" t="s">
        <v>13</v>
      </c>
      <c r="S81" s="10">
        <f t="shared" si="30"/>
        <v>0.3766375393219154</v>
      </c>
      <c r="T81" s="9" t="s">
        <v>13</v>
      </c>
      <c r="U81" s="10">
        <f t="shared" si="31"/>
        <v>3.2329650958218804E-2</v>
      </c>
      <c r="V81" s="10"/>
    </row>
    <row r="82" spans="13:22" x14ac:dyDescent="0.2">
      <c r="M82" s="22"/>
      <c r="N82" s="9" t="s">
        <v>24</v>
      </c>
      <c r="O82" s="10">
        <f>K12/$O$88</f>
        <v>2.7592248379149954E-2</v>
      </c>
      <c r="P82" s="9" t="s">
        <v>15</v>
      </c>
      <c r="Q82" s="10">
        <f t="shared" si="29"/>
        <v>6.7007080846918005E-2</v>
      </c>
      <c r="R82" s="9" t="s">
        <v>15</v>
      </c>
      <c r="S82" s="10">
        <f t="shared" si="30"/>
        <v>0</v>
      </c>
      <c r="T82" s="9" t="s">
        <v>15</v>
      </c>
      <c r="U82" s="10">
        <f t="shared" si="31"/>
        <v>3.0562203804540319E-2</v>
      </c>
      <c r="V82" s="10"/>
    </row>
    <row r="83" spans="13:22" x14ac:dyDescent="0.2">
      <c r="M83" s="22"/>
      <c r="N83" s="9" t="s">
        <v>25</v>
      </c>
      <c r="O83" s="10">
        <f t="shared" si="28"/>
        <v>0</v>
      </c>
      <c r="P83" s="9" t="s">
        <v>26</v>
      </c>
      <c r="Q83" s="10">
        <f t="shared" si="29"/>
        <v>6.811183214739296E-3</v>
      </c>
      <c r="R83" s="9" t="s">
        <v>26</v>
      </c>
      <c r="S83" s="10">
        <f t="shared" si="30"/>
        <v>0.1975672841663754</v>
      </c>
      <c r="T83" s="9" t="s">
        <v>26</v>
      </c>
      <c r="U83" s="10">
        <f t="shared" si="31"/>
        <v>9.0927143319990381E-4</v>
      </c>
      <c r="V83" s="10"/>
    </row>
    <row r="84" spans="13:22" x14ac:dyDescent="0.2">
      <c r="M84" s="22"/>
      <c r="N84" s="9" t="s">
        <v>27</v>
      </c>
      <c r="O84" s="10">
        <f t="shared" si="28"/>
        <v>9.7132422040596099E-3</v>
      </c>
      <c r="P84" s="9" t="s">
        <v>17</v>
      </c>
      <c r="Q84" s="10">
        <f t="shared" si="29"/>
        <v>5.076636684702239E-2</v>
      </c>
      <c r="R84" s="9" t="s">
        <v>17</v>
      </c>
      <c r="S84" s="10">
        <f t="shared" si="30"/>
        <v>0</v>
      </c>
      <c r="T84" s="9" t="s">
        <v>17</v>
      </c>
      <c r="U84" s="10">
        <f t="shared" si="31"/>
        <v>1.438692692964701E-2</v>
      </c>
      <c r="V84" s="10"/>
    </row>
    <row r="85" spans="13:22" x14ac:dyDescent="0.2">
      <c r="M85" s="22"/>
      <c r="N85" s="9" t="s">
        <v>28</v>
      </c>
      <c r="O85" s="10">
        <f t="shared" si="28"/>
        <v>0</v>
      </c>
      <c r="P85" s="9" t="s">
        <v>29</v>
      </c>
      <c r="Q85" s="10">
        <f t="shared" si="29"/>
        <v>8.7988656726804573E-2</v>
      </c>
      <c r="R85" s="9" t="s">
        <v>29</v>
      </c>
      <c r="S85" s="10">
        <f t="shared" si="30"/>
        <v>0</v>
      </c>
      <c r="T85" s="9" t="s">
        <v>29</v>
      </c>
      <c r="U85" s="10">
        <f t="shared" si="31"/>
        <v>1.174620759491319E-2</v>
      </c>
      <c r="V85" s="10"/>
    </row>
    <row r="86" spans="13:22" x14ac:dyDescent="0.2">
      <c r="M86" s="22"/>
      <c r="N86" s="9" t="s">
        <v>30</v>
      </c>
      <c r="O86" s="10">
        <f t="shared" si="28"/>
        <v>9.498314671694489E-3</v>
      </c>
      <c r="P86" s="9" t="s">
        <v>19</v>
      </c>
      <c r="Q86" s="10">
        <f t="shared" si="29"/>
        <v>0</v>
      </c>
      <c r="R86" s="9" t="s">
        <v>19</v>
      </c>
      <c r="S86" s="10">
        <f t="shared" si="30"/>
        <v>0</v>
      </c>
      <c r="T86" s="9" t="s">
        <v>19</v>
      </c>
      <c r="U86" s="10">
        <f t="shared" si="31"/>
        <v>7.4413937981417421E-3</v>
      </c>
      <c r="V86" s="10"/>
    </row>
    <row r="87" spans="13:22" x14ac:dyDescent="0.2">
      <c r="M87" s="22"/>
      <c r="N87" s="14"/>
      <c r="O87" s="10">
        <f>SUM(O75:O86)</f>
        <v>1</v>
      </c>
      <c r="P87" s="14"/>
      <c r="Q87" s="10">
        <f>SUM(Q75:Q86)</f>
        <v>1</v>
      </c>
      <c r="R87" s="14"/>
      <c r="S87" s="10">
        <f>SUM(S75:S86)</f>
        <v>1</v>
      </c>
      <c r="T87" s="14"/>
      <c r="U87" s="10">
        <f>SUM(U75:U86)</f>
        <v>1</v>
      </c>
      <c r="V87" s="10"/>
    </row>
    <row r="88" spans="13:22" x14ac:dyDescent="0.2">
      <c r="M88" s="15"/>
      <c r="N88" s="15"/>
      <c r="O88" s="16">
        <f>SUM(K5:K16)</f>
        <v>674646</v>
      </c>
      <c r="P88" s="15"/>
      <c r="Q88" s="16">
        <f>SUM(K18:K29)</f>
        <v>114958</v>
      </c>
      <c r="R88" s="15"/>
      <c r="S88" s="16">
        <f>SUM(K31:K42)</f>
        <v>71525</v>
      </c>
      <c r="T88" s="15"/>
      <c r="U88" s="16">
        <f>SUM(K49:K60)</f>
        <v>861129</v>
      </c>
      <c r="V88" s="16"/>
    </row>
  </sheetData>
  <conditionalFormatting sqref="M4:M60">
    <cfRule type="expression" dxfId="0" priority="1">
      <formula>SUM(B4:K4)=0</formula>
    </cfRule>
  </conditionalFormatting>
  <printOptions horizontalCentered="1" verticalCentered="1"/>
  <pageMargins left="0.45" right="0.45" top="0.75" bottom="0.75" header="0.25" footer="0.3"/>
  <pageSetup scale="81" fitToHeight="2" orientation="landscape" r:id="rId1"/>
  <headerFooter scaleWithDoc="0">
    <oddHeader>&amp;C&amp;G</oddHeader>
    <oddFooter xml:space="preserve">&amp;R&amp;"+,Italic"&amp;8Office of the Provost          </oddFooter>
  </headerFooter>
  <rowBreaks count="2" manualBreakCount="2">
    <brk id="61" max="11" man="1"/>
    <brk id="115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 by College Prim POS Col</vt:lpstr>
      <vt:lpstr>'SCH by College Prim POS Col'!Print_Area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Fiscal Year Student Credit Hours by College of Student's Primary Program of Study and by Student Level</dc:title>
  <dc:creator>Yows, Kristina</dc:creator>
  <cp:lastModifiedBy>Yows, Kristina</cp:lastModifiedBy>
  <cp:lastPrinted>2026-02-24T22:59:51Z</cp:lastPrinted>
  <dcterms:created xsi:type="dcterms:W3CDTF">2015-12-04T21:49:47Z</dcterms:created>
  <dcterms:modified xsi:type="dcterms:W3CDTF">2026-04-13T15:38:58Z</dcterms:modified>
</cp:coreProperties>
</file>