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4876194C-1707-461E-B46A-09AA587196BA}" xr6:coauthVersionLast="47" xr6:coauthVersionMax="47" xr10:uidLastSave="{00000000-0000-0000-0000-000000000000}"/>
  <bookViews>
    <workbookView xWindow="-28920" yWindow="-120" windowWidth="29040" windowHeight="15720" tabRatio="898" xr2:uid="{00000000-000D-0000-FFFF-FFFF00000000}"/>
  </bookViews>
  <sheets>
    <sheet name="SCH by College Adm Home" sheetId="21" r:id="rId1"/>
  </sheets>
  <definedNames>
    <definedName name="_xlnm.Print_Area" localSheetId="0">'SCH by College Adm Home'!$A$1:$K$119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21" l="1"/>
  <c r="I64" i="21"/>
  <c r="H64" i="21"/>
  <c r="G64" i="21"/>
  <c r="F64" i="21"/>
  <c r="E64" i="21"/>
  <c r="D64" i="21"/>
  <c r="C64" i="21"/>
  <c r="B64" i="21"/>
  <c r="J63" i="21"/>
  <c r="I63" i="21"/>
  <c r="H63" i="21"/>
  <c r="G63" i="21"/>
  <c r="F63" i="21"/>
  <c r="E63" i="21"/>
  <c r="D63" i="21"/>
  <c r="C63" i="21"/>
  <c r="B63" i="21"/>
  <c r="J62" i="21"/>
  <c r="I62" i="21"/>
  <c r="H62" i="21"/>
  <c r="G62" i="21"/>
  <c r="F62" i="21"/>
  <c r="E62" i="21"/>
  <c r="D62" i="21"/>
  <c r="C62" i="21"/>
  <c r="B62" i="21"/>
  <c r="J61" i="21"/>
  <c r="I61" i="21"/>
  <c r="H61" i="21"/>
  <c r="G61" i="21"/>
  <c r="F61" i="21"/>
  <c r="E61" i="21"/>
  <c r="D61" i="21"/>
  <c r="C61" i="21"/>
  <c r="B61" i="21"/>
  <c r="J60" i="21"/>
  <c r="I60" i="21"/>
  <c r="H60" i="21"/>
  <c r="G60" i="21"/>
  <c r="F60" i="21"/>
  <c r="E60" i="21"/>
  <c r="D60" i="21"/>
  <c r="C60" i="21"/>
  <c r="B60" i="21"/>
  <c r="J59" i="21"/>
  <c r="I59" i="21"/>
  <c r="H59" i="21"/>
  <c r="G59" i="21"/>
  <c r="F59" i="21"/>
  <c r="E59" i="21"/>
  <c r="D59" i="21"/>
  <c r="C59" i="21"/>
  <c r="B59" i="21"/>
  <c r="J58" i="21"/>
  <c r="I58" i="21"/>
  <c r="H58" i="21"/>
  <c r="G58" i="21"/>
  <c r="F58" i="21"/>
  <c r="E58" i="21"/>
  <c r="D58" i="21"/>
  <c r="C58" i="21"/>
  <c r="B58" i="21"/>
  <c r="J57" i="21"/>
  <c r="I57" i="21"/>
  <c r="H57" i="21"/>
  <c r="G57" i="21"/>
  <c r="F57" i="21"/>
  <c r="E57" i="21"/>
  <c r="D57" i="21"/>
  <c r="C57" i="21"/>
  <c r="B57" i="21"/>
  <c r="J56" i="21"/>
  <c r="I56" i="21"/>
  <c r="H56" i="21"/>
  <c r="G56" i="21"/>
  <c r="F56" i="21"/>
  <c r="E56" i="21"/>
  <c r="D56" i="21"/>
  <c r="C56" i="21"/>
  <c r="B56" i="21"/>
  <c r="J55" i="21"/>
  <c r="I55" i="21"/>
  <c r="H55" i="21"/>
  <c r="G55" i="21"/>
  <c r="F55" i="21"/>
  <c r="E55" i="21"/>
  <c r="D55" i="21"/>
  <c r="C55" i="21"/>
  <c r="B55" i="21"/>
  <c r="J54" i="21"/>
  <c r="I54" i="21"/>
  <c r="H54" i="21"/>
  <c r="G54" i="21"/>
  <c r="F54" i="21"/>
  <c r="E54" i="21"/>
  <c r="D54" i="21"/>
  <c r="C54" i="21"/>
  <c r="B54" i="21"/>
  <c r="J53" i="21"/>
  <c r="I53" i="21"/>
  <c r="H53" i="21"/>
  <c r="G53" i="21"/>
  <c r="F53" i="21"/>
  <c r="E53" i="21"/>
  <c r="D53" i="21"/>
  <c r="C53" i="21"/>
  <c r="B53" i="21"/>
  <c r="J47" i="21"/>
  <c r="I47" i="21"/>
  <c r="H47" i="21"/>
  <c r="G47" i="21"/>
  <c r="F47" i="21"/>
  <c r="E47" i="21"/>
  <c r="D47" i="21"/>
  <c r="C47" i="21"/>
  <c r="B47" i="21"/>
  <c r="J34" i="21"/>
  <c r="I34" i="21"/>
  <c r="H34" i="21"/>
  <c r="G34" i="21"/>
  <c r="F34" i="21"/>
  <c r="E34" i="21"/>
  <c r="D34" i="21"/>
  <c r="C34" i="21"/>
  <c r="B34" i="21"/>
  <c r="J17" i="21"/>
  <c r="I17" i="21"/>
  <c r="H17" i="21"/>
  <c r="G17" i="21"/>
  <c r="F17" i="21"/>
  <c r="E17" i="21"/>
  <c r="D17" i="21"/>
  <c r="C17" i="21"/>
  <c r="B17" i="21"/>
  <c r="J4" i="21"/>
  <c r="I4" i="21"/>
  <c r="H4" i="21"/>
  <c r="G4" i="21"/>
  <c r="F4" i="21"/>
  <c r="E4" i="21"/>
  <c r="D4" i="21"/>
  <c r="C4" i="21"/>
  <c r="B4" i="21"/>
  <c r="D52" i="21" l="1"/>
  <c r="C52" i="21"/>
  <c r="B52" i="21"/>
  <c r="J52" i="21"/>
  <c r="I52" i="21"/>
  <c r="F52" i="21"/>
  <c r="E52" i="21"/>
  <c r="H52" i="21"/>
  <c r="G52" i="21"/>
  <c r="K64" i="21" l="1"/>
  <c r="K63" i="21"/>
  <c r="K62" i="21"/>
  <c r="K61" i="21"/>
  <c r="K60" i="21"/>
  <c r="K59" i="21"/>
  <c r="K58" i="21"/>
  <c r="K57" i="21"/>
  <c r="K56" i="21"/>
  <c r="K55" i="21"/>
  <c r="K54" i="21"/>
  <c r="K53" i="21"/>
  <c r="K47" i="21"/>
  <c r="K34" i="21"/>
  <c r="S95" i="21" s="1"/>
  <c r="S93" i="21"/>
  <c r="Q93" i="21"/>
  <c r="Q85" i="21" s="1"/>
  <c r="O93" i="21"/>
  <c r="O86" i="21" s="1"/>
  <c r="K17" i="21"/>
  <c r="U79" i="21"/>
  <c r="S79" i="21"/>
  <c r="Q79" i="21"/>
  <c r="O79" i="21"/>
  <c r="K4" i="21"/>
  <c r="S90" i="21" l="1"/>
  <c r="S80" i="21"/>
  <c r="S83" i="21"/>
  <c r="O84" i="21"/>
  <c r="O88" i="21"/>
  <c r="O82" i="21"/>
  <c r="O80" i="21"/>
  <c r="O89" i="21"/>
  <c r="O81" i="21"/>
  <c r="O91" i="21"/>
  <c r="O83" i="21"/>
  <c r="O85" i="21"/>
  <c r="O87" i="21"/>
  <c r="S85" i="21"/>
  <c r="U93" i="21"/>
  <c r="U89" i="21" s="1"/>
  <c r="K52" i="21"/>
  <c r="Q83" i="21"/>
  <c r="O90" i="21"/>
  <c r="Q81" i="21"/>
  <c r="Q86" i="21"/>
  <c r="Q90" i="21"/>
  <c r="Q84" i="21"/>
  <c r="Q91" i="21"/>
  <c r="Q82" i="21"/>
  <c r="Q89" i="21"/>
  <c r="S91" i="21"/>
  <c r="S81" i="21"/>
  <c r="Q88" i="21"/>
  <c r="Q80" i="21"/>
  <c r="Q87" i="21"/>
  <c r="S89" i="21"/>
  <c r="S87" i="21"/>
  <c r="S82" i="21"/>
  <c r="S84" i="21"/>
  <c r="S86" i="21"/>
  <c r="S88" i="21"/>
  <c r="O92" i="21" l="1"/>
  <c r="U80" i="21"/>
  <c r="U82" i="21"/>
  <c r="U90" i="21"/>
  <c r="U83" i="21"/>
  <c r="U84" i="21"/>
  <c r="U81" i="21"/>
  <c r="U85" i="21"/>
  <c r="U87" i="21"/>
  <c r="U86" i="21"/>
  <c r="U91" i="21"/>
  <c r="U88" i="21"/>
  <c r="S92" i="21"/>
  <c r="Q92" i="21"/>
  <c r="U92" i="21" l="1"/>
</calcChain>
</file>

<file path=xl/sharedStrings.xml><?xml version="1.0" encoding="utf-8"?>
<sst xmlns="http://schemas.openxmlformats.org/spreadsheetml/2006/main" count="140" uniqueCount="50">
  <si>
    <t>Student Level</t>
  </si>
  <si>
    <t xml:space="preserve">Undergraduate </t>
  </si>
  <si>
    <t>Liberal Arts &amp; Sciences</t>
  </si>
  <si>
    <t>Business</t>
  </si>
  <si>
    <t>Dentistry</t>
  </si>
  <si>
    <t>Education</t>
  </si>
  <si>
    <t>CALCULATIONS</t>
  </si>
  <si>
    <t>Engineering</t>
  </si>
  <si>
    <t>Law</t>
  </si>
  <si>
    <t>Undergraduates</t>
  </si>
  <si>
    <t>Graduate Students</t>
  </si>
  <si>
    <t>Prof Students</t>
  </si>
  <si>
    <t>All Students</t>
  </si>
  <si>
    <t>Medicine</t>
  </si>
  <si>
    <t>CLAS</t>
  </si>
  <si>
    <t>Nursing</t>
  </si>
  <si>
    <t>Bus</t>
  </si>
  <si>
    <t>Public Health</t>
  </si>
  <si>
    <t>Dent</t>
  </si>
  <si>
    <t>University College</t>
  </si>
  <si>
    <t>Educ</t>
  </si>
  <si>
    <t xml:space="preserve">Graduate </t>
  </si>
  <si>
    <t>Eng</t>
  </si>
  <si>
    <t>Med</t>
  </si>
  <si>
    <t>Nurs</t>
  </si>
  <si>
    <t>Pharm</t>
  </si>
  <si>
    <t>Pharmacy</t>
  </si>
  <si>
    <t>PubHlth</t>
  </si>
  <si>
    <t>Grad</t>
  </si>
  <si>
    <t>Graduate College</t>
  </si>
  <si>
    <t>UColl</t>
  </si>
  <si>
    <t xml:space="preserve">Professional </t>
  </si>
  <si>
    <t xml:space="preserve">Postgraduate </t>
  </si>
  <si>
    <t>All Levels</t>
  </si>
  <si>
    <t>continued</t>
  </si>
  <si>
    <t>2016-17</t>
  </si>
  <si>
    <t>Fiscal Year Student Credit Hours by Administrative Home College and by Student Level</t>
  </si>
  <si>
    <r>
      <t xml:space="preserve">Fiscal Year Student Credit Hours by Administrative Home College and by Student Level, </t>
    </r>
    <r>
      <rPr>
        <b/>
        <i/>
        <sz val="11"/>
        <rFont val="Arial"/>
        <family val="2"/>
        <scheme val="minor"/>
      </rPr>
      <t>continued</t>
    </r>
  </si>
  <si>
    <t xml:space="preserve">  cross-listed among multiple departments, in this report the hours are credited to the department that is designated the administrative home.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</si>
  <si>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</si>
  <si>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</si>
  <si>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</si>
  <si>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</si>
  <si>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</si>
  <si>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</si>
  <si>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</si>
  <si>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</si>
  <si>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</si>
  <si>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Other</t>
  </si>
  <si>
    <t xml:space="preserve">Source: MAUI student information system.  Note: Administrative home college is the college with primary administrative responsibilty for a given course.  Where a course 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</si>
</sst>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8"/>
      <name val="Arial"/>
      <family val="2"/>
      <scheme val="minor"/>
    </font>
    <font>
      <sz val="8"/>
      <color theme="1"/>
      <name val="Arial"/>
      <family val="2"/>
      <scheme val="major"/>
    </font>
    <font>
      <sz val="8"/>
      <name val="Arial"/>
      <family val="2"/>
      <scheme val="major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  <scheme val="minor"/>
    </font>
    <font>
      <b/>
      <i/>
      <sz val="11"/>
      <name val="Arial"/>
      <family val="2"/>
      <scheme val="minor"/>
    </font>
    <font>
      <i/>
      <sz val="8"/>
      <name val="Arial"/>
      <family val="2"/>
      <scheme val="minor"/>
    </font>
    <font>
      <b/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left"/>
    </xf>
    <xf numFmtId="3" fontId="5" fillId="0" borderId="0" xfId="1" applyNumberFormat="1" applyFont="1"/>
    <xf numFmtId="0" fontId="6" fillId="2" borderId="0" xfId="0" applyFont="1" applyFill="1"/>
    <xf numFmtId="164" fontId="7" fillId="2" borderId="0" xfId="1" applyNumberFormat="1" applyFont="1" applyFill="1" applyBorder="1"/>
    <xf numFmtId="0" fontId="2" fillId="0" borderId="2" xfId="0" applyFont="1" applyBorder="1"/>
    <xf numFmtId="3" fontId="2" fillId="0" borderId="0" xfId="1" applyNumberFormat="1" applyFont="1" applyFill="1" applyBorder="1"/>
    <xf numFmtId="3" fontId="7" fillId="2" borderId="0" xfId="1" applyNumberFormat="1" applyFont="1" applyFill="1" applyBorder="1"/>
    <xf numFmtId="0" fontId="6" fillId="2" borderId="3" xfId="0" applyFont="1" applyFill="1" applyBorder="1"/>
    <xf numFmtId="3" fontId="7" fillId="2" borderId="3" xfId="1" applyNumberFormat="1" applyFont="1" applyFill="1" applyBorder="1"/>
    <xf numFmtId="3" fontId="5" fillId="0" borderId="2" xfId="1" applyNumberFormat="1" applyFont="1" applyFill="1" applyBorder="1"/>
    <xf numFmtId="3" fontId="2" fillId="0" borderId="1" xfId="1" applyNumberFormat="1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 wrapText="1"/>
    </xf>
    <xf numFmtId="0" fontId="3" fillId="2" borderId="0" xfId="0" applyFont="1" applyFill="1"/>
    <xf numFmtId="0" fontId="8" fillId="2" borderId="0" xfId="0" applyFont="1" applyFill="1"/>
    <xf numFmtId="0" fontId="8" fillId="2" borderId="1" xfId="0" applyFont="1" applyFill="1" applyBorder="1"/>
    <xf numFmtId="0" fontId="3" fillId="2" borderId="1" xfId="0" applyFont="1" applyFill="1" applyBorder="1"/>
    <xf numFmtId="0" fontId="3" fillId="2" borderId="3" xfId="0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3" fontId="3" fillId="0" borderId="0" xfId="0" applyNumberFormat="1" applyFont="1"/>
    <xf numFmtId="0" fontId="8" fillId="0" borderId="4" xfId="0" applyFont="1" applyBorder="1" applyAlignment="1">
      <alignment horizontal="right"/>
    </xf>
    <xf numFmtId="3" fontId="3" fillId="0" borderId="1" xfId="0" applyNumberFormat="1" applyFont="1" applyBorder="1"/>
    <xf numFmtId="3" fontId="13" fillId="0" borderId="1" xfId="0" applyNumberFormat="1" applyFont="1" applyBorder="1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2" xfId="0" applyFont="1" applyBorder="1" applyAlignment="1">
      <alignment horizontal="left" indent="2"/>
    </xf>
    <xf numFmtId="0" fontId="2" fillId="0" borderId="1" xfId="0" applyFont="1" applyBorder="1" applyAlignment="1">
      <alignment horizontal="left" indent="2"/>
    </xf>
  </cellXfs>
  <cellStyles count="2">
    <cellStyle name="Comma" xfId="1" builtinId="3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BBBCBC"/>
      <color rgb="FFBF8F00"/>
      <color rgb="FFFF8200"/>
      <color rgb="FF00AF66"/>
      <color rgb="FF00A9E0"/>
      <color rgb="FFCC79D5"/>
      <color rgb="FF565656"/>
      <color rgb="FFFFCC99"/>
      <color rgb="FFFCD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SCH Generated by Undergraduate Students, 2025-26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9685039370078"/>
          <c:y val="0.11530398322851153"/>
          <c:w val="0.8692475940507437"/>
          <c:h val="0.70764745134674711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76-413E-BA1F-7369D6F465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76-413E-BA1F-7369D6F4651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4E5-4C37-9FA9-EF4B974B27E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76-413E-BA1F-7369D6F4651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76-413E-BA1F-7369D6F46519}"/>
              </c:ext>
            </c:extLst>
          </c:dPt>
          <c:dPt>
            <c:idx val="5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76-413E-BA1F-7369D6F46519}"/>
              </c:ext>
            </c:extLst>
          </c:dPt>
          <c:dPt>
            <c:idx val="6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76-413E-BA1F-7369D6F46519}"/>
              </c:ext>
            </c:extLst>
          </c:dPt>
          <c:dPt>
            <c:idx val="7"/>
            <c:invertIfNegative val="0"/>
            <c:bubble3D val="0"/>
            <c:spPr>
              <a:solidFill>
                <a:srgbClr val="00A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76-413E-BA1F-7369D6F46519}"/>
              </c:ext>
            </c:extLst>
          </c:dPt>
          <c:dPt>
            <c:idx val="8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76-413E-BA1F-7369D6F46519}"/>
              </c:ext>
            </c:extLst>
          </c:dPt>
          <c:dPt>
            <c:idx val="9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76-413E-BA1F-7369D6F46519}"/>
              </c:ext>
            </c:extLst>
          </c:dPt>
          <c:dPt>
            <c:idx val="10"/>
            <c:invertIfNegative val="0"/>
            <c:bubble3D val="0"/>
            <c:spPr>
              <a:solidFill>
                <a:srgbClr val="CC79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76-413E-BA1F-7369D6F46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('SCH by College Adm Home'!$N$80,'SCH by College Adm Home'!$N$81,'SCH by College Adm Home'!$N$83,'SCH by College Adm Home'!$N$84,'SCH by College Adm Home'!$N$85,'SCH by College Adm Home'!$N$86,'SCH by College Adm Home'!$N$87,'SCH by College Adm Home'!$N$88,'SCH by College Adm Home'!$N$89,'SCH by College Adm Home'!$N$90)</c:f>
              <c:strCache>
                <c:ptCount val="10"/>
                <c:pt idx="0">
                  <c:v>CLAS</c:v>
                </c:pt>
                <c:pt idx="1">
                  <c:v>Bus</c:v>
                </c:pt>
                <c:pt idx="2">
                  <c:v>Educ</c:v>
                </c:pt>
                <c:pt idx="3">
                  <c:v>Eng</c:v>
                </c:pt>
                <c:pt idx="4">
                  <c:v>Law</c:v>
                </c:pt>
                <c:pt idx="5">
                  <c:v>Med</c:v>
                </c:pt>
                <c:pt idx="6">
                  <c:v>Nurs</c:v>
                </c:pt>
                <c:pt idx="7">
                  <c:v>Pharm</c:v>
                </c:pt>
                <c:pt idx="8">
                  <c:v>PubHlth</c:v>
                </c:pt>
                <c:pt idx="9">
                  <c:v>Grad</c:v>
                </c:pt>
              </c:strCache>
            </c:strRef>
          </c:cat>
          <c:val>
            <c:numRef>
              <c:f>('SCH by College Adm Home'!$O$80,'SCH by College Adm Home'!$O$81,'SCH by College Adm Home'!$O$83,'SCH by College Adm Home'!$O$84,'SCH by College Adm Home'!$O$85,'SCH by College Adm Home'!$O$86,'SCH by College Adm Home'!$O$87,'SCH by College Adm Home'!$O$88,'SCH by College Adm Home'!$O$89,'SCH by College Adm Home'!$O$90,'SCH by College Adm Home'!$O$91)</c:f>
              <c:numCache>
                <c:formatCode>0.0%</c:formatCode>
                <c:ptCount val="11"/>
                <c:pt idx="0">
                  <c:v>0.61328904343907764</c:v>
                </c:pt>
                <c:pt idx="1">
                  <c:v>0.1785780987362261</c:v>
                </c:pt>
                <c:pt idx="2">
                  <c:v>5.8989455210584511E-2</c:v>
                </c:pt>
                <c:pt idx="3">
                  <c:v>4.4587828283277453E-2</c:v>
                </c:pt>
                <c:pt idx="4">
                  <c:v>1.462989478926726E-3</c:v>
                </c:pt>
                <c:pt idx="5">
                  <c:v>1.957471029250896E-2</c:v>
                </c:pt>
                <c:pt idx="6">
                  <c:v>2.2296137529904572E-2</c:v>
                </c:pt>
                <c:pt idx="7">
                  <c:v>5.3954221917865077E-4</c:v>
                </c:pt>
                <c:pt idx="8">
                  <c:v>1.0498839391325229E-2</c:v>
                </c:pt>
                <c:pt idx="9">
                  <c:v>2.5628255410985908E-3</c:v>
                </c:pt>
                <c:pt idx="10">
                  <c:v>4.7620529877891518E-2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776-413E-BA1F-7369D6F46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448763496"/>
        <c:axId val="448763888"/>
      </c:barChart>
      <c:catAx>
        <c:axId val="4487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888"/>
        <c:crosses val="autoZero"/>
        <c:auto val="1"/>
        <c:lblAlgn val="ctr"/>
        <c:lblOffset val="100"/>
        <c:noMultiLvlLbl val="0"/>
      </c:catAx>
      <c:valAx>
        <c:axId val="448763888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SCH Generated by Graduate Students, 2025-26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9685039370078"/>
          <c:y val="0.11530398322851153"/>
          <c:w val="0.8692475940507437"/>
          <c:h val="0.70764745134674711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76-413E-BA1F-7369D6F465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76-413E-BA1F-7369D6F4651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76-413E-BA1F-7369D6F4651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76-413E-BA1F-7369D6F4651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76-413E-BA1F-7369D6F4651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76-413E-BA1F-7369D6F46519}"/>
              </c:ext>
            </c:extLst>
          </c:dPt>
          <c:dPt>
            <c:idx val="6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76-413E-BA1F-7369D6F46519}"/>
              </c:ext>
            </c:extLst>
          </c:dPt>
          <c:dPt>
            <c:idx val="7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76-413E-BA1F-7369D6F46519}"/>
              </c:ext>
            </c:extLst>
          </c:dPt>
          <c:dPt>
            <c:idx val="8"/>
            <c:invertIfNegative val="0"/>
            <c:bubble3D val="0"/>
            <c:spPr>
              <a:solidFill>
                <a:srgbClr val="00A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76-413E-BA1F-7369D6F46519}"/>
              </c:ext>
            </c:extLst>
          </c:dPt>
          <c:dPt>
            <c:idx val="9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76-413E-BA1F-7369D6F46519}"/>
              </c:ext>
            </c:extLst>
          </c:dPt>
          <c:dPt>
            <c:idx val="10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76-413E-BA1F-7369D6F46519}"/>
              </c:ext>
            </c:extLst>
          </c:dPt>
          <c:dPt>
            <c:idx val="11"/>
            <c:invertIfNegative val="0"/>
            <c:bubble3D val="0"/>
            <c:spPr>
              <a:solidFill>
                <a:srgbClr val="CC79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776-413E-BA1F-7369D6F46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'SCH by College Adm Home'!$N$80:$N$91</c:f>
              <c:strCache>
                <c:ptCount val="12"/>
                <c:pt idx="0">
                  <c:v>CLAS</c:v>
                </c:pt>
                <c:pt idx="1">
                  <c:v>Bus</c:v>
                </c:pt>
                <c:pt idx="2">
                  <c:v>Dent</c:v>
                </c:pt>
                <c:pt idx="3">
                  <c:v>Educ</c:v>
                </c:pt>
                <c:pt idx="4">
                  <c:v>Eng</c:v>
                </c:pt>
                <c:pt idx="5">
                  <c:v>Law</c:v>
                </c:pt>
                <c:pt idx="6">
                  <c:v>Med</c:v>
                </c:pt>
                <c:pt idx="7">
                  <c:v>Nurs</c:v>
                </c:pt>
                <c:pt idx="8">
                  <c:v>Pharm</c:v>
                </c:pt>
                <c:pt idx="9">
                  <c:v>PubHlth</c:v>
                </c:pt>
                <c:pt idx="10">
                  <c:v>Grad</c:v>
                </c:pt>
                <c:pt idx="11">
                  <c:v>UColl</c:v>
                </c:pt>
              </c:strCache>
            </c:strRef>
          </c:cat>
          <c:val>
            <c:numRef>
              <c:f>'SCH by College Adm Home'!$Q$80:$Q$91</c:f>
              <c:numCache>
                <c:formatCode>0.0%</c:formatCode>
                <c:ptCount val="12"/>
                <c:pt idx="0">
                  <c:v>0.30074461977417838</c:v>
                </c:pt>
                <c:pt idx="1">
                  <c:v>0.25778110266358151</c:v>
                </c:pt>
                <c:pt idx="2">
                  <c:v>1.6440787070060369E-2</c:v>
                </c:pt>
                <c:pt idx="3">
                  <c:v>9.2451156074392388E-2</c:v>
                </c:pt>
                <c:pt idx="4">
                  <c:v>3.3046851893735102E-2</c:v>
                </c:pt>
                <c:pt idx="5">
                  <c:v>1.0438594965117695E-3</c:v>
                </c:pt>
                <c:pt idx="6">
                  <c:v>0.10569077402181666</c:v>
                </c:pt>
                <c:pt idx="7">
                  <c:v>6.5310809165086373E-2</c:v>
                </c:pt>
                <c:pt idx="8">
                  <c:v>5.66293776857635E-3</c:v>
                </c:pt>
                <c:pt idx="9">
                  <c:v>5.415891021068564E-2</c:v>
                </c:pt>
                <c:pt idx="10">
                  <c:v>6.4701891125454519E-2</c:v>
                </c:pt>
                <c:pt idx="11">
                  <c:v>2.9663007359209451E-3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776-413E-BA1F-7369D6F46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448763496"/>
        <c:axId val="448763888"/>
      </c:barChart>
      <c:catAx>
        <c:axId val="4487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888"/>
        <c:crosses val="autoZero"/>
        <c:auto val="1"/>
        <c:lblAlgn val="ctr"/>
        <c:lblOffset val="100"/>
        <c:noMultiLvlLbl val="0"/>
      </c:catAx>
      <c:valAx>
        <c:axId val="448763888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SCH Generated by Professional Students, 2025-26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9685039370078"/>
          <c:y val="0.11530398322851153"/>
          <c:w val="0.8692475940507437"/>
          <c:h val="0.70764745134674711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76-413E-BA1F-7369D6F465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76-413E-BA1F-7369D6F4651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76-413E-BA1F-7369D6F4651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76-413E-BA1F-7369D6F4651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76-413E-BA1F-7369D6F4651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76-413E-BA1F-7369D6F4651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76-413E-BA1F-7369D6F4651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76-413E-BA1F-7369D6F4651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76-413E-BA1F-7369D6F46519}"/>
              </c:ext>
            </c:extLst>
          </c:dPt>
          <c:dPt>
            <c:idx val="9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76-413E-BA1F-7369D6F46519}"/>
              </c:ext>
            </c:extLst>
          </c:dPt>
          <c:dPt>
            <c:idx val="10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76-413E-BA1F-7369D6F46519}"/>
              </c:ext>
            </c:extLst>
          </c:dPt>
          <c:dPt>
            <c:idx val="11"/>
            <c:invertIfNegative val="0"/>
            <c:bubble3D val="0"/>
            <c:spPr>
              <a:solidFill>
                <a:srgbClr val="CC79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776-413E-BA1F-7369D6F46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('SCH by College Adm Home'!$N$82,'SCH by College Adm Home'!$N$85,'SCH by College Adm Home'!$N$87,'SCH by College Adm Home'!$N$88,'SCH by College Adm Home'!$R$95)</c:f>
              <c:strCache>
                <c:ptCount val="5"/>
                <c:pt idx="0">
                  <c:v>Dent</c:v>
                </c:pt>
                <c:pt idx="1">
                  <c:v>Law</c:v>
                </c:pt>
                <c:pt idx="2">
                  <c:v>Nurs</c:v>
                </c:pt>
                <c:pt idx="3">
                  <c:v>Pharm</c:v>
                </c:pt>
                <c:pt idx="4">
                  <c:v>Other</c:v>
                </c:pt>
              </c:strCache>
            </c:strRef>
          </c:cat>
          <c:val>
            <c:numRef>
              <c:f>('SCH by College Adm Home'!$S$82,'SCH by College Adm Home'!$S$85,'SCH by College Adm Home'!$S$86,'SCH by College Adm Home'!$S$88,'SCH by College Adm Home'!$S$95)</c:f>
              <c:numCache>
                <c:formatCode>0.0%</c:formatCode>
                <c:ptCount val="5"/>
                <c:pt idx="0">
                  <c:v>0.19320517301642781</c:v>
                </c:pt>
                <c:pt idx="1">
                  <c:v>0.20562041244320167</c:v>
                </c:pt>
                <c:pt idx="2">
                  <c:v>0.39331702202027263</c:v>
                </c:pt>
                <c:pt idx="3">
                  <c:v>0.19572177560293605</c:v>
                </c:pt>
                <c:pt idx="4">
                  <c:v>1.2135616917161831E-2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776-413E-BA1F-7369D6F46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448763496"/>
        <c:axId val="448763888"/>
      </c:barChart>
      <c:catAx>
        <c:axId val="4487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888"/>
        <c:crosses val="autoZero"/>
        <c:auto val="1"/>
        <c:lblAlgn val="ctr"/>
        <c:lblOffset val="100"/>
        <c:noMultiLvlLbl val="0"/>
      </c:catAx>
      <c:valAx>
        <c:axId val="448763888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SCH, 2025-26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9685039370078"/>
          <c:y val="0.11530398322851153"/>
          <c:w val="0.8692475940507437"/>
          <c:h val="0.70764745134674711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76-413E-BA1F-7369D6F465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76-413E-BA1F-7369D6F4651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76-413E-BA1F-7369D6F4651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76-413E-BA1F-7369D6F4651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76-413E-BA1F-7369D6F4651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76-413E-BA1F-7369D6F46519}"/>
              </c:ext>
            </c:extLst>
          </c:dPt>
          <c:dPt>
            <c:idx val="6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76-413E-BA1F-7369D6F46519}"/>
              </c:ext>
            </c:extLst>
          </c:dPt>
          <c:dPt>
            <c:idx val="7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76-413E-BA1F-7369D6F46519}"/>
              </c:ext>
            </c:extLst>
          </c:dPt>
          <c:dPt>
            <c:idx val="8"/>
            <c:invertIfNegative val="0"/>
            <c:bubble3D val="0"/>
            <c:spPr>
              <a:solidFill>
                <a:srgbClr val="00A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76-413E-BA1F-7369D6F46519}"/>
              </c:ext>
            </c:extLst>
          </c:dPt>
          <c:dPt>
            <c:idx val="9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76-413E-BA1F-7369D6F46519}"/>
              </c:ext>
            </c:extLst>
          </c:dPt>
          <c:dPt>
            <c:idx val="10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76-413E-BA1F-7369D6F46519}"/>
              </c:ext>
            </c:extLst>
          </c:dPt>
          <c:dPt>
            <c:idx val="11"/>
            <c:invertIfNegative val="0"/>
            <c:bubble3D val="0"/>
            <c:spPr>
              <a:solidFill>
                <a:srgbClr val="CC79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776-413E-BA1F-7369D6F46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'SCH by College Adm Home'!$N$80:$N$91</c:f>
              <c:strCache>
                <c:ptCount val="12"/>
                <c:pt idx="0">
                  <c:v>CLAS</c:v>
                </c:pt>
                <c:pt idx="1">
                  <c:v>Bus</c:v>
                </c:pt>
                <c:pt idx="2">
                  <c:v>Dent</c:v>
                </c:pt>
                <c:pt idx="3">
                  <c:v>Educ</c:v>
                </c:pt>
                <c:pt idx="4">
                  <c:v>Eng</c:v>
                </c:pt>
                <c:pt idx="5">
                  <c:v>Law</c:v>
                </c:pt>
                <c:pt idx="6">
                  <c:v>Med</c:v>
                </c:pt>
                <c:pt idx="7">
                  <c:v>Nurs</c:v>
                </c:pt>
                <c:pt idx="8">
                  <c:v>Pharm</c:v>
                </c:pt>
                <c:pt idx="9">
                  <c:v>PubHlth</c:v>
                </c:pt>
                <c:pt idx="10">
                  <c:v>Grad</c:v>
                </c:pt>
                <c:pt idx="11">
                  <c:v>UColl</c:v>
                </c:pt>
              </c:strCache>
            </c:strRef>
          </c:cat>
          <c:val>
            <c:numRef>
              <c:f>'SCH by College Adm Home'!$U$80:$U$91</c:f>
              <c:numCache>
                <c:formatCode>0.0%</c:formatCode>
                <c:ptCount val="12"/>
                <c:pt idx="0">
                  <c:v>0.520750085062749</c:v>
                </c:pt>
                <c:pt idx="1">
                  <c:v>0.1744198604390283</c:v>
                </c:pt>
                <c:pt idx="2">
                  <c:v>1.8242330707710461E-2</c:v>
                </c:pt>
                <c:pt idx="3">
                  <c:v>5.8570783239212706E-2</c:v>
                </c:pt>
                <c:pt idx="4">
                  <c:v>3.9343698795418575E-2</c:v>
                </c:pt>
                <c:pt idx="5">
                  <c:v>1.8364263658522707E-2</c:v>
                </c:pt>
                <c:pt idx="6">
                  <c:v>6.2113806409957159E-2</c:v>
                </c:pt>
                <c:pt idx="7">
                  <c:v>2.6197004165461852E-2</c:v>
                </c:pt>
                <c:pt idx="8">
                  <c:v>1.7435250699953202E-2</c:v>
                </c:pt>
                <c:pt idx="9">
                  <c:v>1.5756059777338818E-2</c:v>
                </c:pt>
                <c:pt idx="10">
                  <c:v>1.1007642292850433E-2</c:v>
                </c:pt>
                <c:pt idx="11">
                  <c:v>3.7799214751796768E-2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776-413E-BA1F-7369D6F46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448763496"/>
        <c:axId val="448763888"/>
      </c:barChart>
      <c:catAx>
        <c:axId val="4487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888"/>
        <c:crosses val="autoZero"/>
        <c:auto val="1"/>
        <c:lblAlgn val="ctr"/>
        <c:lblOffset val="100"/>
        <c:noMultiLvlLbl val="0"/>
      </c:catAx>
      <c:valAx>
        <c:axId val="448763888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34926</xdr:rowOff>
    </xdr:from>
    <xdr:to>
      <xdr:col>4</xdr:col>
      <xdr:colOff>563753</xdr:colOff>
      <xdr:row>92</xdr:row>
      <xdr:rowOff>93664</xdr:rowOff>
    </xdr:to>
    <xdr:graphicFrame macro="">
      <xdr:nvGraphicFramePr>
        <xdr:cNvPr id="2" name="Chart 1" descr="Column chart showing the percentage of undergraduate student credit hours offered by college.  Liberal Arts and Sciences was admin home for the highest percentage (61.3%), with the next highest the Tippie College of Business (17.9%).  No other college exceeds 6%.">
          <a:extLst>
            <a:ext uri="{FF2B5EF4-FFF2-40B4-BE49-F238E27FC236}">
              <a16:creationId xmlns:a16="http://schemas.microsoft.com/office/drawing/2014/main" id="{2300B4CC-04DA-4A15-8806-68E9BECA7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657224</xdr:colOff>
      <xdr:row>67</xdr:row>
      <xdr:rowOff>34926</xdr:rowOff>
    </xdr:from>
    <xdr:to>
      <xdr:col>10</xdr:col>
      <xdr:colOff>703452</xdr:colOff>
      <xdr:row>92</xdr:row>
      <xdr:rowOff>96839</xdr:rowOff>
    </xdr:to>
    <xdr:graphicFrame macro="">
      <xdr:nvGraphicFramePr>
        <xdr:cNvPr id="3" name="Chart 2" descr="Column chart showing the percentage of graduate student credit hours offered by college.  Liberal Arts and Sciences was admin home for the highest percentage (30.1%), with the next highest the Tippie College of Business (25.8%).  No other college exceeds 11%.">
          <a:extLst>
            <a:ext uri="{FF2B5EF4-FFF2-40B4-BE49-F238E27FC236}">
              <a16:creationId xmlns:a16="http://schemas.microsoft.com/office/drawing/2014/main" id="{83307591-A2EC-48E7-8B45-B1C434F2B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93</xdr:row>
      <xdr:rowOff>11909</xdr:rowOff>
    </xdr:from>
    <xdr:to>
      <xdr:col>4</xdr:col>
      <xdr:colOff>563753</xdr:colOff>
      <xdr:row>118</xdr:row>
      <xdr:rowOff>73822</xdr:rowOff>
    </xdr:to>
    <xdr:graphicFrame macro="">
      <xdr:nvGraphicFramePr>
        <xdr:cNvPr id="4" name="Chart 3" descr="Column chart showing the percentage of professional student credit hours offered by college.  The Carver College of Medicine was admin home for the highest percentage (39.3%), with the other three professional colleges each at about 20%.">
          <a:extLst>
            <a:ext uri="{FF2B5EF4-FFF2-40B4-BE49-F238E27FC236}">
              <a16:creationId xmlns:a16="http://schemas.microsoft.com/office/drawing/2014/main" id="{13B82513-F41B-45EB-9C7A-751038C75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647699</xdr:colOff>
      <xdr:row>93</xdr:row>
      <xdr:rowOff>11909</xdr:rowOff>
    </xdr:from>
    <xdr:to>
      <xdr:col>10</xdr:col>
      <xdr:colOff>703452</xdr:colOff>
      <xdr:row>118</xdr:row>
      <xdr:rowOff>73822</xdr:rowOff>
    </xdr:to>
    <xdr:graphicFrame macro="">
      <xdr:nvGraphicFramePr>
        <xdr:cNvPr id="5" name="Chart 4" descr="Column chart showing the percentage of total student credit hours offered by college.  Liberal Arts and Sciences was admin home for the highest percentage (52.1%), with the next highest the Tippie College of Business (17.4%).  No other college exceeds 7%.">
          <a:extLst>
            <a:ext uri="{FF2B5EF4-FFF2-40B4-BE49-F238E27FC236}">
              <a16:creationId xmlns:a16="http://schemas.microsoft.com/office/drawing/2014/main" id="{469003F1-CCDD-40E0-8132-4B89DD7D8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Data Digest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FFCD00"/>
    </a:accent1>
    <a:accent2>
      <a:srgbClr val="000000"/>
    </a:accent2>
    <a:accent3>
      <a:srgbClr val="63666A"/>
    </a:accent3>
    <a:accent4>
      <a:srgbClr val="00558C"/>
    </a:accent4>
    <a:accent5>
      <a:srgbClr val="00664F"/>
    </a:accent5>
    <a:accent6>
      <a:srgbClr val="BD472A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Data Digest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FFCD00"/>
    </a:accent1>
    <a:accent2>
      <a:srgbClr val="000000"/>
    </a:accent2>
    <a:accent3>
      <a:srgbClr val="63666A"/>
    </a:accent3>
    <a:accent4>
      <a:srgbClr val="00558C"/>
    </a:accent4>
    <a:accent5>
      <a:srgbClr val="00664F"/>
    </a:accent5>
    <a:accent6>
      <a:srgbClr val="BD472A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Data Digest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FFCD00"/>
    </a:accent1>
    <a:accent2>
      <a:srgbClr val="000000"/>
    </a:accent2>
    <a:accent3>
      <a:srgbClr val="63666A"/>
    </a:accent3>
    <a:accent4>
      <a:srgbClr val="00558C"/>
    </a:accent4>
    <a:accent5>
      <a:srgbClr val="00664F"/>
    </a:accent5>
    <a:accent6>
      <a:srgbClr val="BD472A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Data Digest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FFCD00"/>
    </a:accent1>
    <a:accent2>
      <a:srgbClr val="000000"/>
    </a:accent2>
    <a:accent3>
      <a:srgbClr val="63666A"/>
    </a:accent3>
    <a:accent4>
      <a:srgbClr val="00558C"/>
    </a:accent4>
    <a:accent5>
      <a:srgbClr val="00664F"/>
    </a:accent5>
    <a:accent6>
      <a:srgbClr val="BD472A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7526-6CD8-4A8F-BC0C-28ECD4E746DF}">
  <dimension ref="A1:AF100"/>
  <sheetViews>
    <sheetView tabSelected="1" zoomScaleNormal="100" zoomScaleSheetLayoutView="80" workbookViewId="0"/>
  </sheetViews>
  <sheetFormatPr defaultColWidth="9" defaultRowHeight="10" x14ac:dyDescent="0.2"/>
  <cols>
    <col min="1" max="1" width="22.25" style="2" customWidth="1"/>
    <col min="2" max="11" width="9.58203125" style="2" customWidth="1"/>
    <col min="12" max="13" width="4.75" style="2" customWidth="1"/>
    <col min="14" max="14" width="9" style="18"/>
    <col min="15" max="24" width="9.25" style="18" customWidth="1"/>
    <col min="25" max="16384" width="9" style="2"/>
  </cols>
  <sheetData>
    <row r="1" spans="1:25" customFormat="1" ht="14" customHeight="1" x14ac:dyDescent="0.3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6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4" x14ac:dyDescent="0.3">
      <c r="A3" s="6" t="s">
        <v>0</v>
      </c>
      <c r="B3" s="30" t="s">
        <v>35</v>
      </c>
      <c r="C3" s="30" t="s">
        <v>39</v>
      </c>
      <c r="D3" s="30" t="s">
        <v>40</v>
      </c>
      <c r="E3" s="30" t="s">
        <v>41</v>
      </c>
      <c r="F3" s="30" t="s">
        <v>42</v>
      </c>
      <c r="G3" s="30" t="s">
        <v>43</v>
      </c>
      <c r="H3" s="30" t="s">
        <v>44</v>
      </c>
      <c r="I3" s="30" t="s">
        <v>45</v>
      </c>
      <c r="J3" s="30" t="s">
        <v>46</v>
      </c>
      <c r="K3" s="30" t="s">
        <v>47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14" x14ac:dyDescent="0.3">
      <c r="A4" s="7" t="s">
        <v>1</v>
      </c>
      <c r="B4" s="8">
        <f t="shared" ref="B4:J4" si="0">SUM(B5:B16)</f>
        <v>667937</v>
      </c>
      <c r="C4" s="8">
        <f t="shared" si="0"/>
        <v>680569</v>
      </c>
      <c r="D4" s="8">
        <f t="shared" si="0"/>
        <v>685141</v>
      </c>
      <c r="E4" s="8">
        <f t="shared" si="0"/>
        <v>661358</v>
      </c>
      <c r="F4" s="8">
        <f t="shared" si="0"/>
        <v>627465</v>
      </c>
      <c r="G4" s="8">
        <f t="shared" si="0"/>
        <v>609146</v>
      </c>
      <c r="H4" s="8">
        <f t="shared" si="0"/>
        <v>620770</v>
      </c>
      <c r="I4" s="8">
        <f t="shared" si="0"/>
        <v>634563</v>
      </c>
      <c r="J4" s="8">
        <f t="shared" si="0"/>
        <v>655028</v>
      </c>
      <c r="K4" s="8">
        <f t="shared" ref="K4" si="1">SUM(K5:K16)</f>
        <v>674646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14" x14ac:dyDescent="0.3">
      <c r="A5" s="34" t="s">
        <v>2</v>
      </c>
      <c r="B5" s="29">
        <v>453221</v>
      </c>
      <c r="C5" s="29">
        <v>458435</v>
      </c>
      <c r="D5" s="29">
        <v>457396</v>
      </c>
      <c r="E5" s="29">
        <v>439503</v>
      </c>
      <c r="F5" s="29">
        <v>417133</v>
      </c>
      <c r="G5" s="29">
        <v>395180</v>
      </c>
      <c r="H5" s="29">
        <v>400435</v>
      </c>
      <c r="I5" s="29">
        <v>407054</v>
      </c>
      <c r="J5" s="29">
        <v>409043</v>
      </c>
      <c r="K5" s="29">
        <v>413753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4" x14ac:dyDescent="0.3">
      <c r="A6" s="34" t="s">
        <v>3</v>
      </c>
      <c r="B6" s="29">
        <v>90284</v>
      </c>
      <c r="C6" s="29">
        <v>95066</v>
      </c>
      <c r="D6" s="29">
        <v>97900</v>
      </c>
      <c r="E6" s="29">
        <v>91502</v>
      </c>
      <c r="F6" s="29">
        <v>89069</v>
      </c>
      <c r="G6" s="29">
        <v>87850</v>
      </c>
      <c r="H6" s="29">
        <v>89898</v>
      </c>
      <c r="I6" s="29">
        <v>98423</v>
      </c>
      <c r="J6" s="29">
        <v>110277</v>
      </c>
      <c r="K6" s="29">
        <v>120477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ht="14" x14ac:dyDescent="0.3">
      <c r="A7" s="34" t="s">
        <v>4</v>
      </c>
      <c r="B7" s="29">
        <v>2</v>
      </c>
      <c r="C7" s="29">
        <v>2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14" x14ac:dyDescent="0.3">
      <c r="A8" s="34" t="s">
        <v>5</v>
      </c>
      <c r="B8" s="29">
        <v>28648</v>
      </c>
      <c r="C8" s="29">
        <v>30029</v>
      </c>
      <c r="D8" s="29">
        <v>31238</v>
      </c>
      <c r="E8" s="29">
        <v>30542</v>
      </c>
      <c r="F8" s="29">
        <v>31884</v>
      </c>
      <c r="G8" s="29">
        <v>34146</v>
      </c>
      <c r="H8" s="29">
        <v>34384</v>
      </c>
      <c r="I8" s="29">
        <v>34061</v>
      </c>
      <c r="J8" s="29">
        <v>35221</v>
      </c>
      <c r="K8" s="29">
        <v>39797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4" x14ac:dyDescent="0.3">
      <c r="A9" s="34" t="s">
        <v>7</v>
      </c>
      <c r="B9" s="29">
        <v>35609</v>
      </c>
      <c r="C9" s="29">
        <v>36280</v>
      </c>
      <c r="D9" s="29">
        <v>36223</v>
      </c>
      <c r="E9" s="29">
        <v>34440</v>
      </c>
      <c r="F9" s="29">
        <v>31288</v>
      </c>
      <c r="G9" s="29">
        <v>29726</v>
      </c>
      <c r="H9" s="29">
        <v>28544</v>
      </c>
      <c r="I9" s="29">
        <v>27586</v>
      </c>
      <c r="J9" s="29">
        <v>27623</v>
      </c>
      <c r="K9" s="29">
        <v>30081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4" x14ac:dyDescent="0.3">
      <c r="A10" s="34" t="s">
        <v>8</v>
      </c>
      <c r="B10" s="29">
        <v>461</v>
      </c>
      <c r="C10" s="29">
        <v>436</v>
      </c>
      <c r="D10" s="29">
        <v>498</v>
      </c>
      <c r="E10" s="29">
        <v>419</v>
      </c>
      <c r="F10" s="29">
        <v>414</v>
      </c>
      <c r="G10" s="29">
        <v>389</v>
      </c>
      <c r="H10" s="29">
        <v>500</v>
      </c>
      <c r="I10" s="29">
        <v>537</v>
      </c>
      <c r="J10" s="29">
        <v>796</v>
      </c>
      <c r="K10" s="29">
        <v>987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4" x14ac:dyDescent="0.3">
      <c r="A11" s="34" t="s">
        <v>13</v>
      </c>
      <c r="B11" s="29">
        <v>9991</v>
      </c>
      <c r="C11" s="29">
        <v>10449</v>
      </c>
      <c r="D11" s="29">
        <v>10592</v>
      </c>
      <c r="E11" s="29">
        <v>10394</v>
      </c>
      <c r="F11" s="29">
        <v>10732</v>
      </c>
      <c r="G11" s="29">
        <v>10982</v>
      </c>
      <c r="H11" s="29">
        <v>11360</v>
      </c>
      <c r="I11" s="29">
        <v>12232</v>
      </c>
      <c r="J11" s="29">
        <v>12726</v>
      </c>
      <c r="K11" s="29">
        <v>13206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4" x14ac:dyDescent="0.3">
      <c r="A12" s="34" t="s">
        <v>15</v>
      </c>
      <c r="B12" s="29">
        <v>13662</v>
      </c>
      <c r="C12" s="29">
        <v>13243</v>
      </c>
      <c r="D12" s="29">
        <v>13329</v>
      </c>
      <c r="E12" s="29">
        <v>12915</v>
      </c>
      <c r="F12" s="29">
        <v>13787</v>
      </c>
      <c r="G12" s="29">
        <v>14090</v>
      </c>
      <c r="H12" s="29">
        <v>13779</v>
      </c>
      <c r="I12" s="29">
        <v>13967</v>
      </c>
      <c r="J12" s="29">
        <v>14501</v>
      </c>
      <c r="K12" s="29">
        <v>15042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4" x14ac:dyDescent="0.3">
      <c r="A13" s="34" t="s">
        <v>26</v>
      </c>
      <c r="B13" s="29">
        <v>284</v>
      </c>
      <c r="C13" s="29">
        <v>285</v>
      </c>
      <c r="D13" s="29">
        <v>466</v>
      </c>
      <c r="E13" s="29">
        <v>550</v>
      </c>
      <c r="F13" s="29">
        <v>268</v>
      </c>
      <c r="G13" s="29">
        <v>216</v>
      </c>
      <c r="H13" s="29">
        <v>434</v>
      </c>
      <c r="I13" s="29">
        <v>336</v>
      </c>
      <c r="J13" s="29">
        <v>315</v>
      </c>
      <c r="K13" s="29">
        <v>364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4" x14ac:dyDescent="0.3">
      <c r="A14" s="34" t="s">
        <v>17</v>
      </c>
      <c r="B14" s="29">
        <v>2313</v>
      </c>
      <c r="C14" s="29">
        <v>3547</v>
      </c>
      <c r="D14" s="29">
        <v>5056</v>
      </c>
      <c r="E14" s="29">
        <v>6988</v>
      </c>
      <c r="F14" s="29">
        <v>7759</v>
      </c>
      <c r="G14" s="29">
        <v>6737</v>
      </c>
      <c r="H14" s="29">
        <v>6507</v>
      </c>
      <c r="I14" s="29">
        <v>6965</v>
      </c>
      <c r="J14" s="29">
        <v>6792</v>
      </c>
      <c r="K14" s="29">
        <v>7083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4" x14ac:dyDescent="0.3">
      <c r="A15" s="34" t="s">
        <v>29</v>
      </c>
      <c r="B15" s="29">
        <v>890</v>
      </c>
      <c r="C15" s="29">
        <v>864</v>
      </c>
      <c r="D15" s="29">
        <v>929</v>
      </c>
      <c r="E15" s="29">
        <v>999</v>
      </c>
      <c r="F15" s="29">
        <v>868</v>
      </c>
      <c r="G15" s="29">
        <v>1019</v>
      </c>
      <c r="H15" s="29">
        <v>1384</v>
      </c>
      <c r="I15" s="29">
        <v>1307</v>
      </c>
      <c r="J15" s="29">
        <v>1519</v>
      </c>
      <c r="K15" s="29">
        <v>1729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4" x14ac:dyDescent="0.3">
      <c r="A16" s="35" t="s">
        <v>19</v>
      </c>
      <c r="B16" s="31">
        <v>32572</v>
      </c>
      <c r="C16" s="31">
        <v>31933</v>
      </c>
      <c r="D16" s="31">
        <v>31514</v>
      </c>
      <c r="E16" s="31">
        <v>33106</v>
      </c>
      <c r="F16" s="31">
        <v>24263</v>
      </c>
      <c r="G16" s="31">
        <v>28811</v>
      </c>
      <c r="H16" s="31">
        <v>33545</v>
      </c>
      <c r="I16" s="31">
        <v>32095</v>
      </c>
      <c r="J16" s="31">
        <v>36215</v>
      </c>
      <c r="K16" s="31">
        <v>32127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32" ht="14" x14ac:dyDescent="0.3">
      <c r="A17" s="1" t="s">
        <v>21</v>
      </c>
      <c r="B17" s="8">
        <f t="shared" ref="B17:F17" si="2">SUM(B18:B29)</f>
        <v>97419</v>
      </c>
      <c r="C17" s="8">
        <f t="shared" si="2"/>
        <v>98450</v>
      </c>
      <c r="D17" s="8">
        <f t="shared" si="2"/>
        <v>100275</v>
      </c>
      <c r="E17" s="8">
        <f t="shared" si="2"/>
        <v>102226</v>
      </c>
      <c r="F17" s="8">
        <f t="shared" si="2"/>
        <v>108590</v>
      </c>
      <c r="G17" s="8">
        <f t="shared" ref="G17:J17" si="3">SUM(G18:G29)</f>
        <v>113540</v>
      </c>
      <c r="H17" s="8">
        <f t="shared" si="3"/>
        <v>111020</v>
      </c>
      <c r="I17" s="8">
        <f t="shared" si="3"/>
        <v>107888</v>
      </c>
      <c r="J17" s="8">
        <f t="shared" si="3"/>
        <v>111806</v>
      </c>
      <c r="K17" s="8">
        <f t="shared" ref="K17" si="4">SUM(K18:K29)</f>
        <v>114958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32" ht="14" x14ac:dyDescent="0.3">
      <c r="A18" s="34" t="s">
        <v>2</v>
      </c>
      <c r="B18" s="29">
        <v>34107</v>
      </c>
      <c r="C18" s="29">
        <v>33806</v>
      </c>
      <c r="D18" s="29">
        <v>34304</v>
      </c>
      <c r="E18" s="29">
        <v>34313</v>
      </c>
      <c r="F18" s="29">
        <v>33457</v>
      </c>
      <c r="G18" s="29">
        <v>33353</v>
      </c>
      <c r="H18" s="29">
        <v>32372</v>
      </c>
      <c r="I18" s="29">
        <v>30765</v>
      </c>
      <c r="J18" s="29">
        <v>33206</v>
      </c>
      <c r="K18" s="29">
        <v>34573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32" ht="14" x14ac:dyDescent="0.3">
      <c r="A19" s="34" t="s">
        <v>3</v>
      </c>
      <c r="B19" s="29">
        <v>20422</v>
      </c>
      <c r="C19" s="29">
        <v>21530</v>
      </c>
      <c r="D19" s="29">
        <v>22650</v>
      </c>
      <c r="E19" s="29">
        <v>22539</v>
      </c>
      <c r="F19" s="29">
        <v>26934</v>
      </c>
      <c r="G19" s="29">
        <v>29977</v>
      </c>
      <c r="H19" s="29">
        <v>29594</v>
      </c>
      <c r="I19" s="29">
        <v>28318</v>
      </c>
      <c r="J19" s="29">
        <v>27559</v>
      </c>
      <c r="K19" s="29">
        <v>29634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32" ht="14" x14ac:dyDescent="0.3">
      <c r="A20" s="34" t="s">
        <v>4</v>
      </c>
      <c r="B20" s="29">
        <v>705</v>
      </c>
      <c r="C20" s="29">
        <v>842</v>
      </c>
      <c r="D20" s="29">
        <v>754</v>
      </c>
      <c r="E20" s="29">
        <v>1305</v>
      </c>
      <c r="F20" s="29">
        <v>1710</v>
      </c>
      <c r="G20" s="29">
        <v>1675</v>
      </c>
      <c r="H20" s="29">
        <v>1549</v>
      </c>
      <c r="I20" s="29">
        <v>1670</v>
      </c>
      <c r="J20" s="29">
        <v>1734</v>
      </c>
      <c r="K20" s="29">
        <v>1890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32" ht="14" x14ac:dyDescent="0.3">
      <c r="A21" s="34" t="s">
        <v>5</v>
      </c>
      <c r="B21" s="29">
        <v>10979</v>
      </c>
      <c r="C21" s="29">
        <v>10639</v>
      </c>
      <c r="D21" s="29">
        <v>10509</v>
      </c>
      <c r="E21" s="29">
        <v>10935</v>
      </c>
      <c r="F21" s="29">
        <v>12126</v>
      </c>
      <c r="G21" s="29">
        <v>12939</v>
      </c>
      <c r="H21" s="29">
        <v>11799</v>
      </c>
      <c r="I21" s="29">
        <v>11058</v>
      </c>
      <c r="J21" s="29">
        <v>11029</v>
      </c>
      <c r="K21" s="29">
        <v>10628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32" ht="14" x14ac:dyDescent="0.3">
      <c r="A22" s="34" t="s">
        <v>7</v>
      </c>
      <c r="B22" s="29">
        <v>3894</v>
      </c>
      <c r="C22" s="29">
        <v>3803</v>
      </c>
      <c r="D22" s="29">
        <v>4238</v>
      </c>
      <c r="E22" s="29">
        <v>4334</v>
      </c>
      <c r="F22" s="29">
        <v>4311</v>
      </c>
      <c r="G22" s="29">
        <v>4576</v>
      </c>
      <c r="H22" s="29">
        <v>4098</v>
      </c>
      <c r="I22" s="29">
        <v>4417</v>
      </c>
      <c r="J22" s="29">
        <v>4258</v>
      </c>
      <c r="K22" s="29">
        <v>3799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32" ht="14" x14ac:dyDescent="0.3">
      <c r="A23" s="34" t="s">
        <v>8</v>
      </c>
      <c r="B23" s="29">
        <v>469</v>
      </c>
      <c r="C23" s="29">
        <v>296</v>
      </c>
      <c r="D23" s="29">
        <v>410</v>
      </c>
      <c r="E23" s="29">
        <v>505</v>
      </c>
      <c r="F23" s="29">
        <v>242</v>
      </c>
      <c r="G23" s="29">
        <v>224</v>
      </c>
      <c r="H23" s="29">
        <v>150</v>
      </c>
      <c r="I23" s="29">
        <v>189</v>
      </c>
      <c r="J23" s="29">
        <v>78</v>
      </c>
      <c r="K23" s="29">
        <v>120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32" ht="14" x14ac:dyDescent="0.3">
      <c r="A24" s="34" t="s">
        <v>13</v>
      </c>
      <c r="B24" s="29">
        <v>9354</v>
      </c>
      <c r="C24" s="29">
        <v>9484</v>
      </c>
      <c r="D24" s="29">
        <v>9944</v>
      </c>
      <c r="E24" s="29">
        <v>10072</v>
      </c>
      <c r="F24" s="29">
        <v>10776</v>
      </c>
      <c r="G24" s="29">
        <v>10733</v>
      </c>
      <c r="H24" s="29">
        <v>11770</v>
      </c>
      <c r="I24" s="29">
        <v>11667</v>
      </c>
      <c r="J24" s="29">
        <v>11879</v>
      </c>
      <c r="K24" s="29">
        <v>12150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32" ht="14" x14ac:dyDescent="0.3">
      <c r="A25" s="34" t="s">
        <v>15</v>
      </c>
      <c r="B25" s="29">
        <v>4207</v>
      </c>
      <c r="C25" s="29">
        <v>4322</v>
      </c>
      <c r="D25" s="29">
        <v>4511</v>
      </c>
      <c r="E25" s="29">
        <v>4780</v>
      </c>
      <c r="F25" s="29">
        <v>4831</v>
      </c>
      <c r="G25" s="29">
        <v>5681</v>
      </c>
      <c r="H25" s="29">
        <v>5528</v>
      </c>
      <c r="I25" s="29">
        <v>6203</v>
      </c>
      <c r="J25" s="29">
        <v>7263</v>
      </c>
      <c r="K25" s="29">
        <v>7508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32" ht="14" x14ac:dyDescent="0.3">
      <c r="A26" s="34" t="s">
        <v>26</v>
      </c>
      <c r="B26" s="29">
        <v>768</v>
      </c>
      <c r="C26" s="29">
        <v>781</v>
      </c>
      <c r="D26" s="29">
        <v>701</v>
      </c>
      <c r="E26" s="29">
        <v>816</v>
      </c>
      <c r="F26" s="29">
        <v>630</v>
      </c>
      <c r="G26" s="29">
        <v>605</v>
      </c>
      <c r="H26" s="29">
        <v>566</v>
      </c>
      <c r="I26" s="29">
        <v>582</v>
      </c>
      <c r="J26" s="29">
        <v>663</v>
      </c>
      <c r="K26" s="29">
        <v>651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32" ht="14" x14ac:dyDescent="0.3">
      <c r="A27" s="34" t="s">
        <v>17</v>
      </c>
      <c r="B27" s="29">
        <v>6447</v>
      </c>
      <c r="C27" s="29">
        <v>6712</v>
      </c>
      <c r="D27" s="29">
        <v>6231</v>
      </c>
      <c r="E27" s="29">
        <v>6628</v>
      </c>
      <c r="F27" s="29">
        <v>7823</v>
      </c>
      <c r="G27" s="29">
        <v>7367</v>
      </c>
      <c r="H27" s="29">
        <v>7066</v>
      </c>
      <c r="I27" s="29">
        <v>5990</v>
      </c>
      <c r="J27" s="29">
        <v>6581</v>
      </c>
      <c r="K27" s="29">
        <v>6226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6"/>
      <c r="AA27" s="26"/>
      <c r="AB27" s="26"/>
      <c r="AC27" s="26"/>
      <c r="AD27" s="26"/>
      <c r="AE27" s="26"/>
      <c r="AF27" s="26"/>
    </row>
    <row r="28" spans="1:32" ht="14" x14ac:dyDescent="0.3">
      <c r="A28" s="34" t="s">
        <v>29</v>
      </c>
      <c r="B28" s="29">
        <v>5875</v>
      </c>
      <c r="C28" s="29">
        <v>6035</v>
      </c>
      <c r="D28" s="29">
        <v>5813</v>
      </c>
      <c r="E28" s="29">
        <v>5810</v>
      </c>
      <c r="F28" s="29">
        <v>5668</v>
      </c>
      <c r="G28" s="29">
        <v>6295</v>
      </c>
      <c r="H28" s="29">
        <v>6271</v>
      </c>
      <c r="I28" s="29">
        <v>6768</v>
      </c>
      <c r="J28" s="29">
        <v>7213</v>
      </c>
      <c r="K28" s="29">
        <v>7438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32" ht="14" x14ac:dyDescent="0.3">
      <c r="A29" s="35" t="s">
        <v>19</v>
      </c>
      <c r="B29" s="31">
        <v>192</v>
      </c>
      <c r="C29" s="31">
        <v>200</v>
      </c>
      <c r="D29" s="31">
        <v>210</v>
      </c>
      <c r="E29" s="31">
        <v>189</v>
      </c>
      <c r="F29" s="31">
        <v>82</v>
      </c>
      <c r="G29" s="31">
        <v>115</v>
      </c>
      <c r="H29" s="31">
        <v>257</v>
      </c>
      <c r="I29" s="31">
        <v>261</v>
      </c>
      <c r="J29" s="31">
        <v>343</v>
      </c>
      <c r="K29" s="31">
        <v>341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32" ht="14" x14ac:dyDescent="0.3">
      <c r="A30" s="34"/>
      <c r="B30" s="29"/>
      <c r="C30" s="29"/>
      <c r="D30" s="29"/>
      <c r="E30" s="29"/>
      <c r="F30" s="29"/>
      <c r="G30" s="29"/>
      <c r="H30" s="29"/>
      <c r="I30" s="29"/>
      <c r="J30" s="29"/>
      <c r="K30" s="28" t="s">
        <v>34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32" ht="17" customHeight="1" x14ac:dyDescent="0.3">
      <c r="A31" s="3" t="s">
        <v>37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32" ht="14" x14ac:dyDescent="0.3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32" ht="14" x14ac:dyDescent="0.3">
      <c r="A33" s="6" t="s">
        <v>0</v>
      </c>
      <c r="B33" s="30" t="s">
        <v>35</v>
      </c>
      <c r="C33" s="30" t="s">
        <v>39</v>
      </c>
      <c r="D33" s="30" t="s">
        <v>40</v>
      </c>
      <c r="E33" s="30" t="s">
        <v>41</v>
      </c>
      <c r="F33" s="30" t="s">
        <v>42</v>
      </c>
      <c r="G33" s="30" t="s">
        <v>43</v>
      </c>
      <c r="H33" s="30" t="s">
        <v>44</v>
      </c>
      <c r="I33" s="30" t="s">
        <v>45</v>
      </c>
      <c r="J33" s="30" t="s">
        <v>46</v>
      </c>
      <c r="K33" s="30" t="s">
        <v>47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32" ht="14" x14ac:dyDescent="0.3">
      <c r="A34" s="1" t="s">
        <v>31</v>
      </c>
      <c r="B34" s="8">
        <f t="shared" ref="B34:J34" si="5">SUM(B35:B46)</f>
        <v>75612</v>
      </c>
      <c r="C34" s="8">
        <f t="shared" si="5"/>
        <v>75378</v>
      </c>
      <c r="D34" s="8">
        <f t="shared" si="5"/>
        <v>75296</v>
      </c>
      <c r="E34" s="8">
        <f t="shared" si="5"/>
        <v>76075</v>
      </c>
      <c r="F34" s="8">
        <f t="shared" si="5"/>
        <v>75890</v>
      </c>
      <c r="G34" s="8">
        <f t="shared" si="5"/>
        <v>75256</v>
      </c>
      <c r="H34" s="8">
        <f t="shared" si="5"/>
        <v>75512</v>
      </c>
      <c r="I34" s="8">
        <f t="shared" si="5"/>
        <v>73309</v>
      </c>
      <c r="J34" s="8">
        <f t="shared" si="5"/>
        <v>71018</v>
      </c>
      <c r="K34" s="8">
        <f t="shared" ref="K34" si="6">SUM(K35:K46)</f>
        <v>71525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32" ht="14" x14ac:dyDescent="0.3">
      <c r="A35" s="34" t="s">
        <v>2</v>
      </c>
      <c r="B35" s="29">
        <v>250</v>
      </c>
      <c r="C35" s="29">
        <v>223</v>
      </c>
      <c r="D35" s="29">
        <v>196</v>
      </c>
      <c r="E35" s="29">
        <v>124</v>
      </c>
      <c r="F35" s="29">
        <v>182</v>
      </c>
      <c r="G35" s="29">
        <v>140</v>
      </c>
      <c r="H35" s="29">
        <v>131</v>
      </c>
      <c r="I35" s="29">
        <v>122</v>
      </c>
      <c r="J35" s="29">
        <v>175</v>
      </c>
      <c r="K35" s="29">
        <v>107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32" ht="14" x14ac:dyDescent="0.3">
      <c r="A36" s="34" t="s">
        <v>3</v>
      </c>
      <c r="B36" s="29">
        <v>292</v>
      </c>
      <c r="C36" s="29">
        <v>406</v>
      </c>
      <c r="D36" s="29">
        <v>339</v>
      </c>
      <c r="E36" s="29">
        <v>162</v>
      </c>
      <c r="F36" s="29">
        <v>136</v>
      </c>
      <c r="G36" s="29">
        <v>177</v>
      </c>
      <c r="H36" s="29">
        <v>278</v>
      </c>
      <c r="I36" s="29">
        <v>238</v>
      </c>
      <c r="J36" s="29">
        <v>90</v>
      </c>
      <c r="K36" s="29">
        <v>87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32" ht="14" x14ac:dyDescent="0.3">
      <c r="A37" s="34" t="s">
        <v>4</v>
      </c>
      <c r="B37" s="29">
        <v>16097</v>
      </c>
      <c r="C37" s="29">
        <v>16596</v>
      </c>
      <c r="D37" s="29">
        <v>16957</v>
      </c>
      <c r="E37" s="29">
        <v>16970</v>
      </c>
      <c r="F37" s="29">
        <v>15309</v>
      </c>
      <c r="G37" s="29">
        <v>16345</v>
      </c>
      <c r="H37" s="29">
        <v>16573</v>
      </c>
      <c r="I37" s="29">
        <v>16216</v>
      </c>
      <c r="J37" s="29">
        <v>13778</v>
      </c>
      <c r="K37" s="29">
        <v>13819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32" ht="14" x14ac:dyDescent="0.3">
      <c r="A38" s="34" t="s">
        <v>5</v>
      </c>
      <c r="B38" s="29">
        <v>84</v>
      </c>
      <c r="C38" s="29">
        <v>38</v>
      </c>
      <c r="D38" s="29">
        <v>7</v>
      </c>
      <c r="E38" s="29">
        <v>37</v>
      </c>
      <c r="F38" s="29">
        <v>12</v>
      </c>
      <c r="G38" s="29">
        <v>8</v>
      </c>
      <c r="H38" s="29">
        <v>0</v>
      </c>
      <c r="I38" s="29">
        <v>11</v>
      </c>
      <c r="J38" s="29">
        <v>14</v>
      </c>
      <c r="K38" s="29">
        <v>12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32" ht="14" x14ac:dyDescent="0.3">
      <c r="A39" s="34" t="s">
        <v>7</v>
      </c>
      <c r="B39" s="29">
        <v>40</v>
      </c>
      <c r="C39" s="29">
        <v>26</v>
      </c>
      <c r="D39" s="29">
        <v>43</v>
      </c>
      <c r="E39" s="29">
        <v>28</v>
      </c>
      <c r="F39" s="29">
        <v>26</v>
      </c>
      <c r="G39" s="29">
        <v>38</v>
      </c>
      <c r="H39" s="29">
        <v>31</v>
      </c>
      <c r="I39" s="29">
        <v>20</v>
      </c>
      <c r="J39" s="29">
        <v>0</v>
      </c>
      <c r="K39" s="29">
        <v>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32" ht="14" x14ac:dyDescent="0.3">
      <c r="A40" s="34" t="s">
        <v>8</v>
      </c>
      <c r="B40" s="29">
        <v>11510</v>
      </c>
      <c r="C40" s="29">
        <v>11474</v>
      </c>
      <c r="D40" s="29">
        <v>11576</v>
      </c>
      <c r="E40" s="29">
        <v>11968</v>
      </c>
      <c r="F40" s="29">
        <v>13571</v>
      </c>
      <c r="G40" s="29">
        <v>14365</v>
      </c>
      <c r="H40" s="29">
        <v>14618</v>
      </c>
      <c r="I40" s="29">
        <v>14431</v>
      </c>
      <c r="J40" s="29">
        <v>14666</v>
      </c>
      <c r="K40" s="29">
        <v>14707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32" ht="14" x14ac:dyDescent="0.3">
      <c r="A41" s="34" t="s">
        <v>13</v>
      </c>
      <c r="B41" s="29">
        <v>30468</v>
      </c>
      <c r="C41" s="29">
        <v>29611</v>
      </c>
      <c r="D41" s="29">
        <v>29219</v>
      </c>
      <c r="E41" s="29">
        <v>29612</v>
      </c>
      <c r="F41" s="29">
        <v>29124</v>
      </c>
      <c r="G41" s="29">
        <v>29377</v>
      </c>
      <c r="H41" s="29">
        <v>27762</v>
      </c>
      <c r="I41" s="29">
        <v>28390</v>
      </c>
      <c r="J41" s="29">
        <v>28796</v>
      </c>
      <c r="K41" s="29">
        <v>28132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32" ht="14" x14ac:dyDescent="0.3">
      <c r="A42" s="34" t="s">
        <v>15</v>
      </c>
      <c r="B42" s="29">
        <v>0</v>
      </c>
      <c r="C42" s="29">
        <v>3</v>
      </c>
      <c r="D42" s="29">
        <v>3</v>
      </c>
      <c r="E42" s="29">
        <v>0</v>
      </c>
      <c r="F42" s="29">
        <v>0</v>
      </c>
      <c r="G42" s="29">
        <v>0</v>
      </c>
      <c r="H42" s="29">
        <v>0</v>
      </c>
      <c r="I42" s="29">
        <v>3</v>
      </c>
      <c r="J42" s="29">
        <v>0</v>
      </c>
      <c r="K42" s="29">
        <v>9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32" ht="14" x14ac:dyDescent="0.3">
      <c r="A43" s="34" t="s">
        <v>26</v>
      </c>
      <c r="B43" s="29">
        <v>15997</v>
      </c>
      <c r="C43" s="29">
        <v>15963</v>
      </c>
      <c r="D43" s="29">
        <v>15859</v>
      </c>
      <c r="E43" s="29">
        <v>16368</v>
      </c>
      <c r="F43" s="29">
        <v>16668</v>
      </c>
      <c r="G43" s="29">
        <v>14165</v>
      </c>
      <c r="H43" s="29">
        <v>15312</v>
      </c>
      <c r="I43" s="29">
        <v>13375</v>
      </c>
      <c r="J43" s="29">
        <v>13069</v>
      </c>
      <c r="K43" s="29">
        <v>13999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32" ht="14" x14ac:dyDescent="0.3">
      <c r="A44" s="34" t="s">
        <v>17</v>
      </c>
      <c r="B44" s="29">
        <v>443</v>
      </c>
      <c r="C44" s="29">
        <v>604</v>
      </c>
      <c r="D44" s="29">
        <v>640</v>
      </c>
      <c r="E44" s="29">
        <v>464</v>
      </c>
      <c r="F44" s="29">
        <v>604</v>
      </c>
      <c r="G44" s="29">
        <v>373</v>
      </c>
      <c r="H44" s="29">
        <v>450</v>
      </c>
      <c r="I44" s="29">
        <v>274</v>
      </c>
      <c r="J44" s="29">
        <v>183</v>
      </c>
      <c r="K44" s="29">
        <v>259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32" ht="14" x14ac:dyDescent="0.3">
      <c r="A45" s="34" t="s">
        <v>29</v>
      </c>
      <c r="B45" s="29">
        <v>322</v>
      </c>
      <c r="C45" s="29">
        <v>322</v>
      </c>
      <c r="D45" s="29">
        <v>318</v>
      </c>
      <c r="E45" s="29">
        <v>260</v>
      </c>
      <c r="F45" s="29">
        <v>239</v>
      </c>
      <c r="G45" s="29">
        <v>211</v>
      </c>
      <c r="H45" s="29">
        <v>232</v>
      </c>
      <c r="I45" s="29">
        <v>100</v>
      </c>
      <c r="J45" s="29">
        <v>176</v>
      </c>
      <c r="K45" s="29">
        <v>312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32" ht="14" x14ac:dyDescent="0.3">
      <c r="A46" s="35" t="s">
        <v>19</v>
      </c>
      <c r="B46" s="31">
        <v>109</v>
      </c>
      <c r="C46" s="31">
        <v>112</v>
      </c>
      <c r="D46" s="31">
        <v>139</v>
      </c>
      <c r="E46" s="31">
        <v>82</v>
      </c>
      <c r="F46" s="31">
        <v>19</v>
      </c>
      <c r="G46" s="31">
        <v>57</v>
      </c>
      <c r="H46" s="31">
        <v>125</v>
      </c>
      <c r="I46" s="31">
        <v>129</v>
      </c>
      <c r="J46" s="31">
        <v>71</v>
      </c>
      <c r="K46" s="31">
        <v>82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32" s="5" customFormat="1" ht="14" hidden="1" x14ac:dyDescent="0.3">
      <c r="A47" s="11" t="s">
        <v>32</v>
      </c>
      <c r="B47" s="32">
        <f t="shared" ref="B47:J47" si="7">SUM(B48:B51)</f>
        <v>0</v>
      </c>
      <c r="C47" s="32">
        <f t="shared" si="7"/>
        <v>0</v>
      </c>
      <c r="D47" s="32">
        <f t="shared" si="7"/>
        <v>0</v>
      </c>
      <c r="E47" s="32">
        <f t="shared" si="7"/>
        <v>0</v>
      </c>
      <c r="F47" s="32">
        <f t="shared" si="7"/>
        <v>0</v>
      </c>
      <c r="G47" s="32">
        <f t="shared" si="7"/>
        <v>0</v>
      </c>
      <c r="H47" s="32">
        <f t="shared" si="7"/>
        <v>0</v>
      </c>
      <c r="I47" s="32">
        <f t="shared" si="7"/>
        <v>0</v>
      </c>
      <c r="J47" s="32">
        <f t="shared" si="7"/>
        <v>0</v>
      </c>
      <c r="K47" s="32">
        <f>SUM(K48:K51)</f>
        <v>0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"/>
      <c r="AA47" s="2"/>
      <c r="AB47" s="2"/>
      <c r="AC47" s="2"/>
      <c r="AD47" s="2"/>
      <c r="AE47" s="2"/>
      <c r="AF47" s="2"/>
    </row>
    <row r="48" spans="1:32" s="5" customFormat="1" ht="14" hidden="1" x14ac:dyDescent="0.3">
      <c r="A48" s="34" t="s">
        <v>2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"/>
      <c r="AA48" s="2"/>
      <c r="AB48" s="2"/>
      <c r="AC48" s="2"/>
      <c r="AD48" s="2"/>
      <c r="AE48" s="2"/>
      <c r="AF48" s="2"/>
    </row>
    <row r="49" spans="1:32" s="5" customFormat="1" ht="14" hidden="1" x14ac:dyDescent="0.3">
      <c r="A49" s="34" t="s">
        <v>13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"/>
      <c r="AA49" s="2"/>
      <c r="AB49" s="2"/>
      <c r="AC49" s="2"/>
      <c r="AD49" s="2"/>
      <c r="AE49" s="2"/>
      <c r="AF49" s="2"/>
    </row>
    <row r="50" spans="1:32" s="5" customFormat="1" ht="14" hidden="1" x14ac:dyDescent="0.3">
      <c r="A50" s="34" t="s">
        <v>17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"/>
      <c r="AA50" s="2"/>
      <c r="AB50" s="2"/>
      <c r="AC50" s="2"/>
      <c r="AD50" s="2"/>
      <c r="AE50" s="2"/>
      <c r="AF50" s="2"/>
    </row>
    <row r="51" spans="1:32" s="5" customFormat="1" ht="14" hidden="1" x14ac:dyDescent="0.3">
      <c r="A51" s="35" t="s">
        <v>29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"/>
      <c r="AA51" s="2"/>
      <c r="AB51" s="2"/>
      <c r="AC51" s="2"/>
      <c r="AD51" s="2"/>
      <c r="AE51" s="2"/>
      <c r="AF51" s="2"/>
    </row>
    <row r="52" spans="1:32" s="5" customFormat="1" ht="14" x14ac:dyDescent="0.3">
      <c r="A52" s="11" t="s">
        <v>33</v>
      </c>
      <c r="B52" s="16">
        <f t="shared" ref="B52:J52" si="8">SUM(B53:B64)</f>
        <v>840968</v>
      </c>
      <c r="C52" s="16">
        <f t="shared" si="8"/>
        <v>854397</v>
      </c>
      <c r="D52" s="16">
        <f t="shared" si="8"/>
        <v>860712</v>
      </c>
      <c r="E52" s="16">
        <f t="shared" si="8"/>
        <v>839659</v>
      </c>
      <c r="F52" s="16">
        <f t="shared" si="8"/>
        <v>811945</v>
      </c>
      <c r="G52" s="16">
        <f t="shared" si="8"/>
        <v>797942</v>
      </c>
      <c r="H52" s="16">
        <f t="shared" si="8"/>
        <v>807302</v>
      </c>
      <c r="I52" s="16">
        <f t="shared" si="8"/>
        <v>815760</v>
      </c>
      <c r="J52" s="16">
        <f t="shared" si="8"/>
        <v>837852</v>
      </c>
      <c r="K52" s="16">
        <f t="shared" ref="K52" si="9">SUM(K53:K64)</f>
        <v>861129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"/>
      <c r="AA52" s="2"/>
      <c r="AB52" s="2"/>
      <c r="AC52" s="2"/>
      <c r="AD52" s="2"/>
      <c r="AE52" s="2"/>
      <c r="AF52" s="2"/>
    </row>
    <row r="53" spans="1:32" s="5" customFormat="1" ht="14" x14ac:dyDescent="0.3">
      <c r="A53" s="34" t="s">
        <v>2</v>
      </c>
      <c r="B53" s="12">
        <f t="shared" ref="B53:J53" si="10">SUM(B5,B18,B35,B48)</f>
        <v>487578</v>
      </c>
      <c r="C53" s="12">
        <f t="shared" si="10"/>
        <v>492464</v>
      </c>
      <c r="D53" s="12">
        <f t="shared" si="10"/>
        <v>491896</v>
      </c>
      <c r="E53" s="12">
        <f t="shared" si="10"/>
        <v>473940</v>
      </c>
      <c r="F53" s="12">
        <f t="shared" si="10"/>
        <v>450772</v>
      </c>
      <c r="G53" s="12">
        <f t="shared" si="10"/>
        <v>428673</v>
      </c>
      <c r="H53" s="12">
        <f t="shared" si="10"/>
        <v>432938</v>
      </c>
      <c r="I53" s="12">
        <f t="shared" si="10"/>
        <v>437941</v>
      </c>
      <c r="J53" s="12">
        <f t="shared" si="10"/>
        <v>442424</v>
      </c>
      <c r="K53" s="12">
        <f>SUM(K5,K18,K35,K48)</f>
        <v>448433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32" s="5" customFormat="1" ht="14" x14ac:dyDescent="0.3">
      <c r="A54" s="34" t="s">
        <v>3</v>
      </c>
      <c r="B54" s="12">
        <f t="shared" ref="B54:J54" si="11">SUM(B6,B19,B36)</f>
        <v>110998</v>
      </c>
      <c r="C54" s="12">
        <f t="shared" si="11"/>
        <v>117002</v>
      </c>
      <c r="D54" s="12">
        <f t="shared" si="11"/>
        <v>120889</v>
      </c>
      <c r="E54" s="12">
        <f t="shared" si="11"/>
        <v>114203</v>
      </c>
      <c r="F54" s="12">
        <f t="shared" si="11"/>
        <v>116139</v>
      </c>
      <c r="G54" s="12">
        <f t="shared" si="11"/>
        <v>118004</v>
      </c>
      <c r="H54" s="12">
        <f t="shared" si="11"/>
        <v>119770</v>
      </c>
      <c r="I54" s="12">
        <f t="shared" si="11"/>
        <v>126979</v>
      </c>
      <c r="J54" s="12">
        <f t="shared" si="11"/>
        <v>137926</v>
      </c>
      <c r="K54" s="12">
        <f t="shared" ref="K54:K61" si="12">SUM(K6,K19,K36)</f>
        <v>150198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32" s="5" customFormat="1" ht="14" x14ac:dyDescent="0.3">
      <c r="A55" s="34" t="s">
        <v>4</v>
      </c>
      <c r="B55" s="12">
        <f t="shared" ref="B55:J55" si="13">SUM(B7,B20,B37)</f>
        <v>16804</v>
      </c>
      <c r="C55" s="12">
        <f t="shared" si="13"/>
        <v>17440</v>
      </c>
      <c r="D55" s="12">
        <f t="shared" si="13"/>
        <v>17711</v>
      </c>
      <c r="E55" s="12">
        <f t="shared" si="13"/>
        <v>18275</v>
      </c>
      <c r="F55" s="12">
        <f t="shared" si="13"/>
        <v>17019</v>
      </c>
      <c r="G55" s="12">
        <f t="shared" si="13"/>
        <v>18020</v>
      </c>
      <c r="H55" s="12">
        <f t="shared" si="13"/>
        <v>18122</v>
      </c>
      <c r="I55" s="12">
        <f t="shared" si="13"/>
        <v>17886</v>
      </c>
      <c r="J55" s="12">
        <f t="shared" si="13"/>
        <v>15512</v>
      </c>
      <c r="K55" s="12">
        <f t="shared" si="12"/>
        <v>15709</v>
      </c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32" s="5" customFormat="1" ht="14" x14ac:dyDescent="0.3">
      <c r="A56" s="34" t="s">
        <v>5</v>
      </c>
      <c r="B56" s="12">
        <f t="shared" ref="B56:J56" si="14">SUM(B8,B21,B38)</f>
        <v>39711</v>
      </c>
      <c r="C56" s="12">
        <f t="shared" si="14"/>
        <v>40706</v>
      </c>
      <c r="D56" s="12">
        <f t="shared" si="14"/>
        <v>41754</v>
      </c>
      <c r="E56" s="12">
        <f t="shared" si="14"/>
        <v>41514</v>
      </c>
      <c r="F56" s="12">
        <f t="shared" si="14"/>
        <v>44022</v>
      </c>
      <c r="G56" s="12">
        <f t="shared" si="14"/>
        <v>47093</v>
      </c>
      <c r="H56" s="12">
        <f t="shared" si="14"/>
        <v>46183</v>
      </c>
      <c r="I56" s="12">
        <f t="shared" si="14"/>
        <v>45130</v>
      </c>
      <c r="J56" s="12">
        <f t="shared" si="14"/>
        <v>46264</v>
      </c>
      <c r="K56" s="12">
        <f t="shared" si="12"/>
        <v>50437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32" s="5" customFormat="1" ht="14" x14ac:dyDescent="0.3">
      <c r="A57" s="34" t="s">
        <v>7</v>
      </c>
      <c r="B57" s="12">
        <f t="shared" ref="B57:J57" si="15">SUM(B9,B22,B39)</f>
        <v>39543</v>
      </c>
      <c r="C57" s="12">
        <f t="shared" si="15"/>
        <v>40109</v>
      </c>
      <c r="D57" s="12">
        <f t="shared" si="15"/>
        <v>40504</v>
      </c>
      <c r="E57" s="12">
        <f t="shared" si="15"/>
        <v>38802</v>
      </c>
      <c r="F57" s="12">
        <f t="shared" si="15"/>
        <v>35625</v>
      </c>
      <c r="G57" s="12">
        <f t="shared" si="15"/>
        <v>34340</v>
      </c>
      <c r="H57" s="12">
        <f t="shared" si="15"/>
        <v>32673</v>
      </c>
      <c r="I57" s="12">
        <f t="shared" si="15"/>
        <v>32023</v>
      </c>
      <c r="J57" s="12">
        <f t="shared" si="15"/>
        <v>31881</v>
      </c>
      <c r="K57" s="12">
        <f t="shared" si="12"/>
        <v>33880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32" s="5" customFormat="1" ht="14" x14ac:dyDescent="0.3">
      <c r="A58" s="34" t="s">
        <v>8</v>
      </c>
      <c r="B58" s="12">
        <f t="shared" ref="B58:J58" si="16">SUM(B10,B23,B40)</f>
        <v>12440</v>
      </c>
      <c r="C58" s="12">
        <f t="shared" si="16"/>
        <v>12206</v>
      </c>
      <c r="D58" s="12">
        <f t="shared" si="16"/>
        <v>12484</v>
      </c>
      <c r="E58" s="12">
        <f t="shared" si="16"/>
        <v>12892</v>
      </c>
      <c r="F58" s="12">
        <f t="shared" si="16"/>
        <v>14227</v>
      </c>
      <c r="G58" s="12">
        <f t="shared" si="16"/>
        <v>14978</v>
      </c>
      <c r="H58" s="12">
        <f t="shared" si="16"/>
        <v>15268</v>
      </c>
      <c r="I58" s="12">
        <f t="shared" si="16"/>
        <v>15157</v>
      </c>
      <c r="J58" s="12">
        <f t="shared" si="16"/>
        <v>15540</v>
      </c>
      <c r="K58" s="12">
        <f t="shared" si="12"/>
        <v>15814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32" s="5" customFormat="1" ht="14" x14ac:dyDescent="0.3">
      <c r="A59" s="34" t="s">
        <v>13</v>
      </c>
      <c r="B59" s="12">
        <f t="shared" ref="B59:J59" si="17">SUM(B11,B24,B41)</f>
        <v>49813</v>
      </c>
      <c r="C59" s="12">
        <f t="shared" si="17"/>
        <v>49544</v>
      </c>
      <c r="D59" s="12">
        <f t="shared" si="17"/>
        <v>49755</v>
      </c>
      <c r="E59" s="12">
        <f t="shared" si="17"/>
        <v>50078</v>
      </c>
      <c r="F59" s="12">
        <f t="shared" si="17"/>
        <v>50632</v>
      </c>
      <c r="G59" s="12">
        <f t="shared" si="17"/>
        <v>51092</v>
      </c>
      <c r="H59" s="12">
        <f t="shared" si="17"/>
        <v>50892</v>
      </c>
      <c r="I59" s="12">
        <f t="shared" si="17"/>
        <v>52289</v>
      </c>
      <c r="J59" s="12">
        <f t="shared" si="17"/>
        <v>53401</v>
      </c>
      <c r="K59" s="12">
        <f t="shared" si="12"/>
        <v>53488</v>
      </c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32" s="5" customFormat="1" ht="14" x14ac:dyDescent="0.3">
      <c r="A60" s="34" t="s">
        <v>15</v>
      </c>
      <c r="B60" s="12">
        <f t="shared" ref="B60:J60" si="18">SUM(B12,B25,B42)</f>
        <v>17869</v>
      </c>
      <c r="C60" s="12">
        <f t="shared" si="18"/>
        <v>17568</v>
      </c>
      <c r="D60" s="12">
        <f t="shared" si="18"/>
        <v>17843</v>
      </c>
      <c r="E60" s="12">
        <f t="shared" si="18"/>
        <v>17695</v>
      </c>
      <c r="F60" s="12">
        <f t="shared" si="18"/>
        <v>18618</v>
      </c>
      <c r="G60" s="12">
        <f t="shared" si="18"/>
        <v>19771</v>
      </c>
      <c r="H60" s="12">
        <f t="shared" si="18"/>
        <v>19307</v>
      </c>
      <c r="I60" s="12">
        <f t="shared" si="18"/>
        <v>20173</v>
      </c>
      <c r="J60" s="12">
        <f t="shared" si="18"/>
        <v>21764</v>
      </c>
      <c r="K60" s="12">
        <f t="shared" si="12"/>
        <v>22559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32" ht="14" x14ac:dyDescent="0.3">
      <c r="A61" s="34" t="s">
        <v>26</v>
      </c>
      <c r="B61" s="12">
        <f t="shared" ref="B61:J61" si="19">SUM(B13,B26,B43)</f>
        <v>17049</v>
      </c>
      <c r="C61" s="12">
        <f t="shared" si="19"/>
        <v>17029</v>
      </c>
      <c r="D61" s="12">
        <f t="shared" si="19"/>
        <v>17026</v>
      </c>
      <c r="E61" s="12">
        <f t="shared" si="19"/>
        <v>17734</v>
      </c>
      <c r="F61" s="12">
        <f t="shared" si="19"/>
        <v>17566</v>
      </c>
      <c r="G61" s="12">
        <f t="shared" si="19"/>
        <v>14986</v>
      </c>
      <c r="H61" s="12">
        <f t="shared" si="19"/>
        <v>16312</v>
      </c>
      <c r="I61" s="12">
        <f t="shared" si="19"/>
        <v>14293</v>
      </c>
      <c r="J61" s="12">
        <f t="shared" si="19"/>
        <v>14047</v>
      </c>
      <c r="K61" s="12">
        <f t="shared" si="12"/>
        <v>15014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32" ht="14" x14ac:dyDescent="0.3">
      <c r="A62" s="34" t="s">
        <v>17</v>
      </c>
      <c r="B62" s="12">
        <f t="shared" ref="B62:J62" si="20">SUM(B14,B27,B44,B50)</f>
        <v>9203</v>
      </c>
      <c r="C62" s="12">
        <f t="shared" si="20"/>
        <v>10863</v>
      </c>
      <c r="D62" s="12">
        <f t="shared" si="20"/>
        <v>11927</v>
      </c>
      <c r="E62" s="12">
        <f t="shared" si="20"/>
        <v>14080</v>
      </c>
      <c r="F62" s="12">
        <f t="shared" si="20"/>
        <v>16186</v>
      </c>
      <c r="G62" s="12">
        <f t="shared" si="20"/>
        <v>14477</v>
      </c>
      <c r="H62" s="12">
        <f t="shared" si="20"/>
        <v>14023</v>
      </c>
      <c r="I62" s="12">
        <f t="shared" si="20"/>
        <v>13229</v>
      </c>
      <c r="J62" s="12">
        <f t="shared" si="20"/>
        <v>13556</v>
      </c>
      <c r="K62" s="12">
        <f>SUM(K14,K27,K44,K50)</f>
        <v>13568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32" ht="14" x14ac:dyDescent="0.3">
      <c r="A63" s="34" t="s">
        <v>29</v>
      </c>
      <c r="B63" s="12">
        <f t="shared" ref="B63:J63" si="21">SUM(B15,B28,B45,B51)</f>
        <v>7087</v>
      </c>
      <c r="C63" s="12">
        <f t="shared" si="21"/>
        <v>7221</v>
      </c>
      <c r="D63" s="12">
        <f t="shared" si="21"/>
        <v>7060</v>
      </c>
      <c r="E63" s="12">
        <f t="shared" si="21"/>
        <v>7069</v>
      </c>
      <c r="F63" s="12">
        <f t="shared" si="21"/>
        <v>6775</v>
      </c>
      <c r="G63" s="12">
        <f t="shared" si="21"/>
        <v>7525</v>
      </c>
      <c r="H63" s="12">
        <f t="shared" si="21"/>
        <v>7887</v>
      </c>
      <c r="I63" s="12">
        <f t="shared" si="21"/>
        <v>8175</v>
      </c>
      <c r="J63" s="12">
        <f t="shared" si="21"/>
        <v>8908</v>
      </c>
      <c r="K63" s="12">
        <f>SUM(K15,K28,K45,K51)</f>
        <v>9479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32" ht="14" x14ac:dyDescent="0.3">
      <c r="A64" s="36" t="s">
        <v>19</v>
      </c>
      <c r="B64" s="17">
        <f t="shared" ref="B64:J64" si="22">SUM(B16,B29,B46)</f>
        <v>32873</v>
      </c>
      <c r="C64" s="17">
        <f t="shared" si="22"/>
        <v>32245</v>
      </c>
      <c r="D64" s="17">
        <f t="shared" si="22"/>
        <v>31863</v>
      </c>
      <c r="E64" s="17">
        <f t="shared" si="22"/>
        <v>33377</v>
      </c>
      <c r="F64" s="17">
        <f t="shared" si="22"/>
        <v>24364</v>
      </c>
      <c r="G64" s="17">
        <f t="shared" si="22"/>
        <v>28983</v>
      </c>
      <c r="H64" s="17">
        <f t="shared" si="22"/>
        <v>33927</v>
      </c>
      <c r="I64" s="17">
        <f t="shared" si="22"/>
        <v>32485</v>
      </c>
      <c r="J64" s="17">
        <f t="shared" si="22"/>
        <v>36629</v>
      </c>
      <c r="K64" s="17">
        <f>SUM(K16,K29,K46)</f>
        <v>32550</v>
      </c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ht="14" x14ac:dyDescent="0.3">
      <c r="A65" s="1" t="s">
        <v>49</v>
      </c>
      <c r="B65" s="1"/>
      <c r="C65" s="1"/>
      <c r="D65" s="1"/>
      <c r="E65" s="1"/>
      <c r="F65" s="1"/>
      <c r="G65" s="1"/>
      <c r="H65" s="1"/>
      <c r="I65" s="1"/>
      <c r="J65" s="28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ht="14" x14ac:dyDescent="0.3">
      <c r="A66" s="1" t="s">
        <v>38</v>
      </c>
      <c r="B66" s="1"/>
      <c r="C66" s="1"/>
      <c r="D66" s="1"/>
      <c r="E66" s="1"/>
      <c r="F66" s="1"/>
      <c r="G66" s="1"/>
      <c r="H66" s="1"/>
      <c r="I66" s="1"/>
      <c r="J66" s="28"/>
      <c r="K66" s="28" t="s">
        <v>34</v>
      </c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customFormat="1" ht="14" customHeight="1" x14ac:dyDescent="0.3">
      <c r="A67" s="3" t="s">
        <v>37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3" spans="1:25" x14ac:dyDescent="0.2">
      <c r="W73" s="4"/>
      <c r="X73" s="4"/>
    </row>
    <row r="74" spans="1:25" x14ac:dyDescent="0.2">
      <c r="W74" s="4"/>
      <c r="X74" s="4"/>
    </row>
    <row r="75" spans="1:25" x14ac:dyDescent="0.2">
      <c r="W75" s="4"/>
      <c r="X75" s="4"/>
    </row>
    <row r="76" spans="1:25" x14ac:dyDescent="0.2"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4"/>
      <c r="X76" s="4"/>
    </row>
    <row r="77" spans="1:25" ht="10.5" x14ac:dyDescent="0.25">
      <c r="M77" s="21"/>
      <c r="N77" s="22" t="s">
        <v>6</v>
      </c>
      <c r="O77" s="21"/>
      <c r="P77" s="21"/>
      <c r="Q77" s="21"/>
      <c r="R77" s="21"/>
      <c r="S77" s="21"/>
      <c r="T77" s="21"/>
      <c r="U77" s="21"/>
      <c r="V77" s="21"/>
      <c r="W77" s="4"/>
      <c r="X77" s="4"/>
    </row>
    <row r="78" spans="1:25" x14ac:dyDescent="0.2"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4"/>
      <c r="X78" s="4"/>
    </row>
    <row r="79" spans="1:25" ht="10.5" x14ac:dyDescent="0.25">
      <c r="M79" s="21"/>
      <c r="N79" s="23" t="s">
        <v>9</v>
      </c>
      <c r="O79" s="24" t="str">
        <f>K3</f>
        <v>2025-26</v>
      </c>
      <c r="P79" s="23" t="s">
        <v>10</v>
      </c>
      <c r="Q79" s="24" t="str">
        <f>K3</f>
        <v>2025-26</v>
      </c>
      <c r="R79" s="23" t="s">
        <v>11</v>
      </c>
      <c r="S79" s="24" t="str">
        <f>K3</f>
        <v>2025-26</v>
      </c>
      <c r="T79" s="23" t="s">
        <v>12</v>
      </c>
      <c r="U79" s="24" t="str">
        <f>K3</f>
        <v>2025-26</v>
      </c>
      <c r="V79" s="24"/>
      <c r="W79" s="4"/>
      <c r="X79" s="4"/>
    </row>
    <row r="80" spans="1:25" x14ac:dyDescent="0.2">
      <c r="M80" s="21"/>
      <c r="N80" s="9" t="s">
        <v>14</v>
      </c>
      <c r="O80" s="10">
        <f t="shared" ref="O80:O91" si="23">K5/$O$93</f>
        <v>0.61328904343907764</v>
      </c>
      <c r="P80" s="9" t="s">
        <v>2</v>
      </c>
      <c r="Q80" s="10">
        <f t="shared" ref="Q80:Q91" si="24">K18/$Q$93</f>
        <v>0.30074461977417838</v>
      </c>
      <c r="R80" s="9" t="s">
        <v>2</v>
      </c>
      <c r="S80" s="10">
        <f>K35/$S$93</f>
        <v>1.4959804264243271E-3</v>
      </c>
      <c r="T80" s="9" t="s">
        <v>2</v>
      </c>
      <c r="U80" s="10">
        <f t="shared" ref="U80:U91" si="25">K53/$U$93</f>
        <v>0.520750085062749</v>
      </c>
      <c r="V80" s="10"/>
      <c r="W80" s="4"/>
      <c r="X80" s="4"/>
    </row>
    <row r="81" spans="13:24" x14ac:dyDescent="0.2">
      <c r="M81" s="21"/>
      <c r="N81" s="9" t="s">
        <v>16</v>
      </c>
      <c r="O81" s="10">
        <f t="shared" si="23"/>
        <v>0.1785780987362261</v>
      </c>
      <c r="P81" s="9" t="s">
        <v>3</v>
      </c>
      <c r="Q81" s="10">
        <f t="shared" si="24"/>
        <v>0.25778110266358151</v>
      </c>
      <c r="R81" s="9" t="s">
        <v>3</v>
      </c>
      <c r="S81" s="10">
        <f t="shared" ref="S81:S91" si="26">K36/$S$93</f>
        <v>1.2163579168123033E-3</v>
      </c>
      <c r="T81" s="9" t="s">
        <v>3</v>
      </c>
      <c r="U81" s="10">
        <f t="shared" si="25"/>
        <v>0.1744198604390283</v>
      </c>
      <c r="V81" s="10"/>
      <c r="W81" s="4"/>
      <c r="X81" s="4"/>
    </row>
    <row r="82" spans="13:24" x14ac:dyDescent="0.2">
      <c r="M82" s="21"/>
      <c r="N82" s="9" t="s">
        <v>18</v>
      </c>
      <c r="O82" s="10">
        <f t="shared" si="23"/>
        <v>0</v>
      </c>
      <c r="P82" s="9" t="s">
        <v>4</v>
      </c>
      <c r="Q82" s="10">
        <f t="shared" si="24"/>
        <v>1.6440787070060369E-2</v>
      </c>
      <c r="R82" s="9" t="s">
        <v>4</v>
      </c>
      <c r="S82" s="10">
        <f t="shared" si="26"/>
        <v>0.19320517301642781</v>
      </c>
      <c r="T82" s="9" t="s">
        <v>4</v>
      </c>
      <c r="U82" s="10">
        <f t="shared" si="25"/>
        <v>1.8242330707710461E-2</v>
      </c>
      <c r="V82" s="10"/>
      <c r="W82" s="4"/>
      <c r="X82" s="4"/>
    </row>
    <row r="83" spans="13:24" x14ac:dyDescent="0.2">
      <c r="M83" s="21"/>
      <c r="N83" s="9" t="s">
        <v>20</v>
      </c>
      <c r="O83" s="10">
        <f t="shared" si="23"/>
        <v>5.8989455210584511E-2</v>
      </c>
      <c r="P83" s="9" t="s">
        <v>5</v>
      </c>
      <c r="Q83" s="10">
        <f t="shared" si="24"/>
        <v>9.2451156074392388E-2</v>
      </c>
      <c r="R83" s="9" t="s">
        <v>5</v>
      </c>
      <c r="S83" s="10">
        <f t="shared" si="26"/>
        <v>1.6777350576721426E-4</v>
      </c>
      <c r="T83" s="9" t="s">
        <v>5</v>
      </c>
      <c r="U83" s="10">
        <f t="shared" si="25"/>
        <v>5.8570783239212706E-2</v>
      </c>
      <c r="V83" s="10"/>
      <c r="W83" s="4"/>
      <c r="X83" s="4"/>
    </row>
    <row r="84" spans="13:24" x14ac:dyDescent="0.2">
      <c r="M84" s="21"/>
      <c r="N84" s="9" t="s">
        <v>22</v>
      </c>
      <c r="O84" s="10">
        <f t="shared" si="23"/>
        <v>4.4587828283277453E-2</v>
      </c>
      <c r="P84" s="9" t="s">
        <v>7</v>
      </c>
      <c r="Q84" s="10">
        <f t="shared" si="24"/>
        <v>3.3046851893735102E-2</v>
      </c>
      <c r="R84" s="9" t="s">
        <v>7</v>
      </c>
      <c r="S84" s="10">
        <f t="shared" si="26"/>
        <v>0</v>
      </c>
      <c r="T84" s="9" t="s">
        <v>7</v>
      </c>
      <c r="U84" s="10">
        <f t="shared" si="25"/>
        <v>3.9343698795418575E-2</v>
      </c>
      <c r="V84" s="10"/>
      <c r="W84" s="4"/>
      <c r="X84" s="4"/>
    </row>
    <row r="85" spans="13:24" x14ac:dyDescent="0.2">
      <c r="M85" s="21"/>
      <c r="N85" s="9" t="s">
        <v>8</v>
      </c>
      <c r="O85" s="10">
        <f t="shared" si="23"/>
        <v>1.462989478926726E-3</v>
      </c>
      <c r="P85" s="9" t="s">
        <v>8</v>
      </c>
      <c r="Q85" s="10">
        <f t="shared" si="24"/>
        <v>1.0438594965117695E-3</v>
      </c>
      <c r="R85" s="9" t="s">
        <v>8</v>
      </c>
      <c r="S85" s="10">
        <f t="shared" si="26"/>
        <v>0.20562041244320167</v>
      </c>
      <c r="T85" s="9" t="s">
        <v>8</v>
      </c>
      <c r="U85" s="10">
        <f t="shared" si="25"/>
        <v>1.8364263658522707E-2</v>
      </c>
      <c r="V85" s="10"/>
      <c r="W85" s="4"/>
      <c r="X85" s="4"/>
    </row>
    <row r="86" spans="13:24" x14ac:dyDescent="0.2">
      <c r="M86" s="21"/>
      <c r="N86" s="9" t="s">
        <v>23</v>
      </c>
      <c r="O86" s="10">
        <f t="shared" si="23"/>
        <v>1.957471029250896E-2</v>
      </c>
      <c r="P86" s="9" t="s">
        <v>13</v>
      </c>
      <c r="Q86" s="10">
        <f t="shared" si="24"/>
        <v>0.10569077402181666</v>
      </c>
      <c r="R86" s="9" t="s">
        <v>13</v>
      </c>
      <c r="S86" s="10">
        <f t="shared" si="26"/>
        <v>0.39331702202027263</v>
      </c>
      <c r="T86" s="9" t="s">
        <v>13</v>
      </c>
      <c r="U86" s="10">
        <f t="shared" si="25"/>
        <v>6.2113806409957159E-2</v>
      </c>
      <c r="V86" s="10"/>
      <c r="W86" s="4"/>
      <c r="X86" s="4"/>
    </row>
    <row r="87" spans="13:24" x14ac:dyDescent="0.2">
      <c r="M87" s="21"/>
      <c r="N87" s="9" t="s">
        <v>24</v>
      </c>
      <c r="O87" s="10">
        <f t="shared" si="23"/>
        <v>2.2296137529904572E-2</v>
      </c>
      <c r="P87" s="9" t="s">
        <v>15</v>
      </c>
      <c r="Q87" s="10">
        <f t="shared" si="24"/>
        <v>6.5310809165086373E-2</v>
      </c>
      <c r="R87" s="9" t="s">
        <v>15</v>
      </c>
      <c r="S87" s="10">
        <f t="shared" si="26"/>
        <v>1.2583012932541068E-4</v>
      </c>
      <c r="T87" s="9" t="s">
        <v>15</v>
      </c>
      <c r="U87" s="10">
        <f t="shared" si="25"/>
        <v>2.6197004165461852E-2</v>
      </c>
      <c r="V87" s="10"/>
      <c r="W87" s="4"/>
      <c r="X87" s="4"/>
    </row>
    <row r="88" spans="13:24" x14ac:dyDescent="0.2">
      <c r="M88" s="21"/>
      <c r="N88" s="9" t="s">
        <v>25</v>
      </c>
      <c r="O88" s="10">
        <f t="shared" si="23"/>
        <v>5.3954221917865077E-4</v>
      </c>
      <c r="P88" s="9" t="s">
        <v>26</v>
      </c>
      <c r="Q88" s="10">
        <f t="shared" si="24"/>
        <v>5.66293776857635E-3</v>
      </c>
      <c r="R88" s="9" t="s">
        <v>26</v>
      </c>
      <c r="S88" s="10">
        <f t="shared" si="26"/>
        <v>0.19572177560293605</v>
      </c>
      <c r="T88" s="9" t="s">
        <v>26</v>
      </c>
      <c r="U88" s="10">
        <f t="shared" si="25"/>
        <v>1.7435250699953202E-2</v>
      </c>
      <c r="V88" s="10"/>
      <c r="W88" s="4"/>
      <c r="X88" s="4"/>
    </row>
    <row r="89" spans="13:24" x14ac:dyDescent="0.2">
      <c r="M89" s="21"/>
      <c r="N89" s="9" t="s">
        <v>27</v>
      </c>
      <c r="O89" s="10">
        <f t="shared" si="23"/>
        <v>1.0498839391325229E-2</v>
      </c>
      <c r="P89" s="9" t="s">
        <v>17</v>
      </c>
      <c r="Q89" s="10">
        <f t="shared" si="24"/>
        <v>5.415891021068564E-2</v>
      </c>
      <c r="R89" s="9" t="s">
        <v>17</v>
      </c>
      <c r="S89" s="10">
        <f t="shared" si="26"/>
        <v>3.621111499475708E-3</v>
      </c>
      <c r="T89" s="9" t="s">
        <v>17</v>
      </c>
      <c r="U89" s="10">
        <f t="shared" si="25"/>
        <v>1.5756059777338818E-2</v>
      </c>
      <c r="V89" s="10"/>
      <c r="W89" s="4"/>
      <c r="X89" s="4"/>
    </row>
    <row r="90" spans="13:24" x14ac:dyDescent="0.2">
      <c r="M90" s="21"/>
      <c r="N90" s="9" t="s">
        <v>28</v>
      </c>
      <c r="O90" s="10">
        <f t="shared" si="23"/>
        <v>2.5628255410985908E-3</v>
      </c>
      <c r="P90" s="9" t="s">
        <v>29</v>
      </c>
      <c r="Q90" s="10">
        <f t="shared" si="24"/>
        <v>6.4701891125454519E-2</v>
      </c>
      <c r="R90" s="9" t="s">
        <v>29</v>
      </c>
      <c r="S90" s="10">
        <f t="shared" si="26"/>
        <v>4.362111149947571E-3</v>
      </c>
      <c r="T90" s="9" t="s">
        <v>29</v>
      </c>
      <c r="U90" s="10">
        <f t="shared" si="25"/>
        <v>1.1007642292850433E-2</v>
      </c>
      <c r="V90" s="10"/>
      <c r="W90" s="4"/>
      <c r="X90" s="4"/>
    </row>
    <row r="91" spans="13:24" x14ac:dyDescent="0.2">
      <c r="M91" s="21"/>
      <c r="N91" s="9" t="s">
        <v>30</v>
      </c>
      <c r="O91" s="10">
        <f t="shared" si="23"/>
        <v>4.7620529877891518E-2</v>
      </c>
      <c r="P91" s="9" t="s">
        <v>19</v>
      </c>
      <c r="Q91" s="10">
        <f t="shared" si="24"/>
        <v>2.9663007359209451E-3</v>
      </c>
      <c r="R91" s="9" t="s">
        <v>19</v>
      </c>
      <c r="S91" s="10">
        <f t="shared" si="26"/>
        <v>1.1464522894092974E-3</v>
      </c>
      <c r="T91" s="9" t="s">
        <v>19</v>
      </c>
      <c r="U91" s="10">
        <f t="shared" si="25"/>
        <v>3.7799214751796768E-2</v>
      </c>
      <c r="V91" s="10"/>
      <c r="W91" s="4"/>
      <c r="X91" s="4"/>
    </row>
    <row r="92" spans="13:24" x14ac:dyDescent="0.2">
      <c r="M92" s="21"/>
      <c r="N92" s="13"/>
      <c r="O92" s="10">
        <f>SUM(O80:O91)</f>
        <v>1</v>
      </c>
      <c r="P92" s="13"/>
      <c r="Q92" s="10">
        <f>SUM(Q80:Q91)</f>
        <v>1</v>
      </c>
      <c r="R92" s="13"/>
      <c r="S92" s="10">
        <f>SUM(S80:S91)</f>
        <v>1</v>
      </c>
      <c r="T92" s="13"/>
      <c r="U92" s="10">
        <f>SUM(U80:U91)</f>
        <v>1</v>
      </c>
      <c r="V92" s="10"/>
      <c r="W92" s="4"/>
      <c r="X92" s="4"/>
    </row>
    <row r="93" spans="13:24" x14ac:dyDescent="0.2">
      <c r="M93" s="25"/>
      <c r="N93" s="14"/>
      <c r="O93" s="15">
        <f>SUM(K5:K16)</f>
        <v>674646</v>
      </c>
      <c r="P93" s="14"/>
      <c r="Q93" s="15">
        <f>SUM(K18:K29)</f>
        <v>114958</v>
      </c>
      <c r="R93" s="14"/>
      <c r="S93" s="15">
        <f>SUM(K35:K46)</f>
        <v>71525</v>
      </c>
      <c r="T93" s="14"/>
      <c r="U93" s="15">
        <f>SUM(K53:K64)</f>
        <v>861129</v>
      </c>
      <c r="V93" s="15"/>
      <c r="W93" s="4"/>
      <c r="X93" s="4"/>
    </row>
    <row r="94" spans="13:24" x14ac:dyDescent="0.2">
      <c r="W94" s="4"/>
      <c r="X94" s="4"/>
    </row>
    <row r="95" spans="13:24" x14ac:dyDescent="0.2">
      <c r="R95" s="9" t="s">
        <v>48</v>
      </c>
      <c r="S95" s="10">
        <f>(+K35+K36+K38+K39+K42+K44+K45+K46)/K34</f>
        <v>1.2135616917161831E-2</v>
      </c>
      <c r="W95" s="4"/>
      <c r="X95" s="4"/>
    </row>
    <row r="96" spans="13:24" x14ac:dyDescent="0.2">
      <c r="W96" s="4"/>
      <c r="X96" s="4"/>
    </row>
    <row r="97" spans="13:24" x14ac:dyDescent="0.2">
      <c r="S97" s="33"/>
      <c r="W97" s="4"/>
      <c r="X97" s="4"/>
    </row>
    <row r="98" spans="13:24" x14ac:dyDescent="0.2">
      <c r="W98" s="4"/>
      <c r="X98" s="4"/>
    </row>
    <row r="99" spans="13:24" x14ac:dyDescent="0.2">
      <c r="W99" s="4"/>
      <c r="X99" s="4"/>
    </row>
    <row r="100" spans="13:24" x14ac:dyDescent="0.2">
      <c r="M100" s="18"/>
      <c r="W100" s="4"/>
      <c r="X100" s="4"/>
    </row>
  </sheetData>
  <conditionalFormatting sqref="M4:M29 M34:M64">
    <cfRule type="expression" dxfId="0" priority="1">
      <formula>SUM(B4:K4)=0</formula>
    </cfRule>
  </conditionalFormatting>
  <printOptions horizontalCentered="1" verticalCentered="1"/>
  <pageMargins left="0.45" right="0.45" top="0.75" bottom="0.75" header="0.25" footer="0.3"/>
  <pageSetup scale="96" fitToHeight="2" orientation="landscape" r:id="rId1"/>
  <headerFooter scaleWithDoc="0">
    <oddHeader>&amp;C&amp;G</oddHeader>
    <oddFooter xml:space="preserve">&amp;R&amp;"+,Italic"&amp;8Office of the Provost          </oddFooter>
  </headerFooter>
  <rowBreaks count="2" manualBreakCount="2">
    <brk id="30" max="10" man="1"/>
    <brk id="66" max="10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 by College Adm Home</vt:lpstr>
      <vt:lpstr>'SCH by College Adm Home'!Print_Area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Fiscal Year Student Credit Hours by Administrative Home College and by Student Level</dc:title>
  <dc:creator>Yows, Kristina</dc:creator>
  <cp:lastModifiedBy>Yows, Kristina</cp:lastModifiedBy>
  <cp:lastPrinted>2026-02-24T23:37:37Z</cp:lastPrinted>
  <dcterms:created xsi:type="dcterms:W3CDTF">2015-12-04T21:49:47Z</dcterms:created>
  <dcterms:modified xsi:type="dcterms:W3CDTF">2026-04-13T15:39:04Z</dcterms:modified>
</cp:coreProperties>
</file>