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hidePivotFieldList="1"/>
  <mc:AlternateContent xmlns:mc="http://schemas.openxmlformats.org/markup-compatibility/2006">
    <mc:Choice Requires="x15">
      <x15ac:absPath xmlns:x15ac="http://schemas.microsoft.com/office/spreadsheetml/2010/11/ac" url="U:\provost\Data_Digest\2025-26\Excel\"/>
    </mc:Choice>
  </mc:AlternateContent>
  <xr:revisionPtr revIDLastSave="0" documentId="13_ncr:1_{BC40029A-48CF-48C4-8298-A8AC9B84580A}" xr6:coauthVersionLast="47" xr6:coauthVersionMax="47" xr10:uidLastSave="{00000000-0000-0000-0000-000000000000}"/>
  <bookViews>
    <workbookView xWindow="-28920" yWindow="-120" windowWidth="29040" windowHeight="15720" tabRatio="807" xr2:uid="{00000000-000D-0000-FFFF-FFFF00000000}"/>
  </bookViews>
  <sheets>
    <sheet name="By Org All Funds FY25" sheetId="35" r:id="rId1"/>
  </sheets>
  <definedNames>
    <definedName name="_xlnm.Print_Area" localSheetId="0">'By Org All Funds FY25'!$A$1:$J$56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7" i="35" l="1"/>
  <c r="J46" i="35"/>
  <c r="J45" i="35"/>
  <c r="J44" i="35"/>
  <c r="J43" i="35"/>
  <c r="J42" i="35"/>
  <c r="J41" i="35"/>
  <c r="J40" i="35"/>
  <c r="J39" i="35"/>
  <c r="J38" i="35"/>
  <c r="J37" i="35"/>
  <c r="I36" i="35"/>
  <c r="H36" i="35"/>
  <c r="G36" i="35"/>
  <c r="F36" i="35"/>
  <c r="E36" i="35"/>
  <c r="D36" i="35"/>
  <c r="C36" i="35"/>
  <c r="B36" i="35"/>
  <c r="J35" i="35"/>
  <c r="J34" i="35"/>
  <c r="J33" i="35"/>
  <c r="J32" i="35"/>
  <c r="J31" i="35"/>
  <c r="I30" i="35"/>
  <c r="H30" i="35"/>
  <c r="G30" i="35"/>
  <c r="F30" i="35"/>
  <c r="E30" i="35"/>
  <c r="D30" i="35"/>
  <c r="C30" i="35"/>
  <c r="B30" i="35"/>
  <c r="J29" i="35"/>
  <c r="J28" i="35"/>
  <c r="J27" i="35" s="1"/>
  <c r="I27" i="35"/>
  <c r="H27" i="35"/>
  <c r="G27" i="35"/>
  <c r="F27" i="35"/>
  <c r="E27" i="35"/>
  <c r="D27" i="35"/>
  <c r="C27" i="35"/>
  <c r="B27" i="35"/>
  <c r="J26" i="35"/>
  <c r="J25" i="35"/>
  <c r="J24" i="35"/>
  <c r="J23" i="35"/>
  <c r="J22" i="35"/>
  <c r="J21" i="35"/>
  <c r="J20" i="35"/>
  <c r="J19" i="35"/>
  <c r="J18" i="35"/>
  <c r="J17" i="35"/>
  <c r="J16" i="35"/>
  <c r="J15" i="35"/>
  <c r="I14" i="35"/>
  <c r="H14" i="35"/>
  <c r="G14" i="35"/>
  <c r="F14" i="35"/>
  <c r="E14" i="35"/>
  <c r="D14" i="35"/>
  <c r="C14" i="35"/>
  <c r="B14" i="35"/>
  <c r="J13" i="35"/>
  <c r="J12" i="35"/>
  <c r="J11" i="35"/>
  <c r="J10" i="35"/>
  <c r="J9" i="35"/>
  <c r="J8" i="35"/>
  <c r="J7" i="35"/>
  <c r="J6" i="35"/>
  <c r="J5" i="35"/>
  <c r="I4" i="35"/>
  <c r="H4" i="35"/>
  <c r="G4" i="35"/>
  <c r="F4" i="35"/>
  <c r="E4" i="35"/>
  <c r="D4" i="35"/>
  <c r="C4" i="35"/>
  <c r="B4" i="35"/>
  <c r="H48" i="35" l="1"/>
  <c r="C48" i="35"/>
  <c r="E48" i="35"/>
  <c r="J36" i="35"/>
  <c r="J30" i="35"/>
  <c r="J48" i="35" s="1"/>
  <c r="G48" i="35"/>
  <c r="J14" i="35"/>
  <c r="D48" i="35"/>
  <c r="J4" i="35"/>
  <c r="I48" i="35"/>
  <c r="B48" i="35"/>
  <c r="F48" i="35"/>
</calcChain>
</file>

<file path=xl/sharedStrings.xml><?xml version="1.0" encoding="utf-8"?>
<sst xmlns="http://schemas.openxmlformats.org/spreadsheetml/2006/main" count="63" uniqueCount="62">
  <si>
    <t>VP Medical Affairs</t>
  </si>
  <si>
    <t xml:space="preserve">Athletics                          </t>
  </si>
  <si>
    <t>College of Liberal Arts and Sciences</t>
  </si>
  <si>
    <t>College of Business</t>
  </si>
  <si>
    <t xml:space="preserve">College of Dentistry               </t>
  </si>
  <si>
    <t xml:space="preserve">College of Education               </t>
  </si>
  <si>
    <t xml:space="preserve">College of Engineering             </t>
  </si>
  <si>
    <t xml:space="preserve">College of Law                     </t>
  </si>
  <si>
    <t xml:space="preserve">College of Medicine                </t>
  </si>
  <si>
    <t xml:space="preserve">College of Nursing                 </t>
  </si>
  <si>
    <t xml:space="preserve">College of Pharmacy                </t>
  </si>
  <si>
    <t xml:space="preserve">College of Public Health           </t>
  </si>
  <si>
    <t xml:space="preserve">Graduate College                   </t>
  </si>
  <si>
    <t xml:space="preserve">Library                            </t>
  </si>
  <si>
    <t xml:space="preserve">University College                 </t>
  </si>
  <si>
    <t xml:space="preserve">Oakdale Campus                     </t>
  </si>
  <si>
    <t xml:space="preserve">Information Technology Services   </t>
  </si>
  <si>
    <t>Univ Related Organizations</t>
  </si>
  <si>
    <t>Division of Student Life</t>
  </si>
  <si>
    <t xml:space="preserve">Univ Hygienic Lab                  </t>
  </si>
  <si>
    <t>Organization</t>
  </si>
  <si>
    <t>Total</t>
  </si>
  <si>
    <t>Faculty Salary/ Fringe</t>
  </si>
  <si>
    <t>Professional &amp; Scientific Salary/ Fringe</t>
  </si>
  <si>
    <t>Merit Salary/ Fringe</t>
  </si>
  <si>
    <t>General Expense/ Other</t>
  </si>
  <si>
    <t>Capital Expenditures</t>
  </si>
  <si>
    <t>Central Admin Orgs</t>
  </si>
  <si>
    <t>Collegiate Orgs</t>
  </si>
  <si>
    <t>Other Academic Orgs</t>
  </si>
  <si>
    <t>Auxiliary Units</t>
  </si>
  <si>
    <t>Student Health and Wellness</t>
  </si>
  <si>
    <t>Health Care Orgs</t>
  </si>
  <si>
    <t>Institute Clinical &amp; Translational Science</t>
  </si>
  <si>
    <t>TA/RA Salary/ Fringe</t>
  </si>
  <si>
    <t>Scholarships</t>
  </si>
  <si>
    <t>Other Wages Salary/Fringe</t>
  </si>
  <si>
    <t>2. includes all adjustment periods, period 15, and Org 98, which is used to record eliminations.</t>
  </si>
  <si>
    <t>3. excludes all transfers in/out institutional accounts.</t>
  </si>
  <si>
    <t>1. shows gross expenditures for each organization, which is the total of all expenses incurred in the department as well as expenses charged from other service center areas (such as for utilities</t>
  </si>
  <si>
    <t xml:space="preserve">     expense from Facilities Management).  The gross expenditures for organizations with service center areas providing services to campus (such as Finance &amp; Operations) includes the total gross</t>
  </si>
  <si>
    <t xml:space="preserve">     expenditures which is not reduced by the revenue earned from charges to customers;  </t>
  </si>
  <si>
    <t>The Fiscal Year Gross Expenditures Report:</t>
  </si>
  <si>
    <t>4. excludes the following fund groups:  agency funds, fund 900 (investment in plant) and defeased bonds.</t>
  </si>
  <si>
    <t>Human Resources</t>
  </si>
  <si>
    <t>UIHC Off-Campus OP Hosp Depts</t>
  </si>
  <si>
    <t>UIHC North Liberty Hospital</t>
  </si>
  <si>
    <t>UIHC Downtown Hospital</t>
  </si>
  <si>
    <t>UIHC University Hospital</t>
  </si>
  <si>
    <t>UIHC Psychiatric Hospital</t>
  </si>
  <si>
    <t>UIHC Center Disabilities &amp; Dev</t>
  </si>
  <si>
    <t>Child Health Specialty Clinics</t>
  </si>
  <si>
    <t>Spec Child Hlth Srv Peds</t>
  </si>
  <si>
    <t>UIHC Affiliates</t>
  </si>
  <si>
    <t>Health Care Enterprises</t>
  </si>
  <si>
    <t>Office of the President</t>
  </si>
  <si>
    <t>Office of the Provost</t>
  </si>
  <si>
    <t>VP Research</t>
  </si>
  <si>
    <t>VP Finance and Operations</t>
  </si>
  <si>
    <t>VP General Counsel</t>
  </si>
  <si>
    <t>VP External Relations</t>
  </si>
  <si>
    <t>Fiscal Year 2025 Gross Expenditures by Organization, All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</si>
</sst>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164" formatCode="&quot;$&quot;#,##0"/>
  </numFmts>
  <fonts count="7" x14ac:knownFonts="1">
    <font>
      <sz val="11"/>
      <color theme="1"/>
      <name val="Arial"/>
      <family val="2"/>
      <scheme val="minor"/>
    </font>
    <font>
      <sz val="10"/>
      <color theme="1"/>
      <name val="Arial"/>
      <family val="2"/>
      <scheme val="minor"/>
    </font>
    <font>
      <sz val="8"/>
      <color theme="1"/>
      <name val="Arial"/>
      <family val="2"/>
      <scheme val="minor"/>
    </font>
    <font>
      <b/>
      <sz val="8"/>
      <color theme="1"/>
      <name val="Arial Narrow"/>
      <family val="2"/>
    </font>
    <font>
      <b/>
      <sz val="10"/>
      <color theme="1"/>
      <name val="Arial"/>
      <family val="2"/>
      <scheme val="minor"/>
    </font>
    <font>
      <b/>
      <sz val="8"/>
      <color theme="1"/>
      <name val="Arial"/>
      <family val="2"/>
      <scheme val="minor"/>
    </font>
    <font>
      <sz val="11"/>
      <color rgb="FF000000"/>
      <name val="Arial"/>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thin">
        <color theme="0" tint="-0.34998626667073579"/>
      </bottom>
      <diagonal/>
    </border>
  </borders>
  <cellStyleXfs count="2">
    <xf numFmtId="0" fontId="0" fillId="0" borderId="0"/>
    <xf numFmtId="0" fontId="6" fillId="0" borderId="0"/>
  </cellStyleXfs>
  <cellXfs count="21">
    <xf numFmtId="0" fontId="0" fillId="0" borderId="0" xfId="0"/>
    <xf numFmtId="0" fontId="1" fillId="0" borderId="0" xfId="0" applyFont="1"/>
    <xf numFmtId="0" fontId="2" fillId="0" borderId="0" xfId="0" applyFont="1"/>
    <xf numFmtId="164" fontId="1" fillId="0" borderId="0" xfId="0" applyNumberFormat="1" applyFont="1"/>
    <xf numFmtId="0" fontId="2" fillId="0" borderId="0" xfId="0" applyFont="1" applyAlignment="1">
      <alignment wrapText="1"/>
    </xf>
    <xf numFmtId="0" fontId="3" fillId="0" borderId="1" xfId="0" applyFont="1" applyBorder="1" applyAlignment="1">
      <alignment horizontal="center" wrapText="1"/>
    </xf>
    <xf numFmtId="164" fontId="3" fillId="0" borderId="1" xfId="0" applyNumberFormat="1" applyFont="1" applyBorder="1" applyAlignment="1">
      <alignment horizontal="center" wrapText="1"/>
    </xf>
    <xf numFmtId="0" fontId="4" fillId="0" borderId="0" xfId="0" applyFont="1"/>
    <xf numFmtId="0" fontId="5" fillId="0" borderId="0" xfId="0" applyFont="1"/>
    <xf numFmtId="49" fontId="5" fillId="0" borderId="0" xfId="0" applyNumberFormat="1" applyFont="1"/>
    <xf numFmtId="49" fontId="4" fillId="0" borderId="0" xfId="0" applyNumberFormat="1" applyFont="1" applyAlignment="1">
      <alignment horizontal="centerContinuous"/>
    </xf>
    <xf numFmtId="164" fontId="1" fillId="0" borderId="0" xfId="0" applyNumberFormat="1" applyFont="1" applyAlignment="1">
      <alignment horizontal="centerContinuous"/>
    </xf>
    <xf numFmtId="164" fontId="5" fillId="0" borderId="0" xfId="0" applyNumberFormat="1" applyFont="1"/>
    <xf numFmtId="49" fontId="2" fillId="0" borderId="0" xfId="0" applyNumberFormat="1" applyFont="1"/>
    <xf numFmtId="42" fontId="5" fillId="0" borderId="0" xfId="0" applyNumberFormat="1" applyFont="1"/>
    <xf numFmtId="42" fontId="2" fillId="0" borderId="0" xfId="0" applyNumberFormat="1" applyFont="1"/>
    <xf numFmtId="42" fontId="2" fillId="0" borderId="2" xfId="0" applyNumberFormat="1" applyFont="1" applyBorder="1"/>
    <xf numFmtId="42" fontId="2" fillId="0" borderId="1" xfId="0" applyNumberFormat="1" applyFont="1" applyBorder="1"/>
    <xf numFmtId="0" fontId="2" fillId="0" borderId="0" xfId="0" applyFont="1" applyAlignment="1">
      <alignment horizontal="left" indent="2"/>
    </xf>
    <xf numFmtId="0" fontId="2" fillId="0" borderId="2" xfId="0" applyFont="1" applyBorder="1" applyAlignment="1">
      <alignment horizontal="left" indent="2"/>
    </xf>
    <xf numFmtId="0" fontId="2" fillId="0" borderId="1" xfId="0" applyFont="1" applyBorder="1" applyAlignment="1">
      <alignment horizontal="left" indent="2"/>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DataDigest">
      <a:dk1>
        <a:sysClr val="windowText" lastClr="000000"/>
      </a:dk1>
      <a:lt1>
        <a:sysClr val="window" lastClr="FFFFFF"/>
      </a:lt1>
      <a:dk2>
        <a:srgbClr val="1F497D"/>
      </a:dk2>
      <a:lt2>
        <a:srgbClr val="EEECE1"/>
      </a:lt2>
      <a:accent1>
        <a:srgbClr val="F8D100"/>
      </a:accent1>
      <a:accent2>
        <a:srgbClr val="000000"/>
      </a:accent2>
      <a:accent3>
        <a:srgbClr val="7F7F7F"/>
      </a:accent3>
      <a:accent4>
        <a:srgbClr val="D2D2D2"/>
      </a:accent4>
      <a:accent5>
        <a:srgbClr val="FFEC8F"/>
      </a:accent5>
      <a:accent6>
        <a:srgbClr val="FFF6C9"/>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3840-52A1-4DDA-A5A6-30F6011127A6}">
  <sheetPr>
    <pageSetUpPr fitToPage="1"/>
  </sheetPr>
  <dimension ref="A1:J61"/>
  <sheetViews>
    <sheetView tabSelected="1" zoomScaleNormal="100" workbookViewId="0">
      <pane xSplit="1" ySplit="3" topLeftCell="B4" activePane="bottomRight" state="frozen"/>
      <selection activeCell="M30" sqref="M30"/>
      <selection pane="topRight" activeCell="M30" sqref="M30"/>
      <selection pane="bottomLeft" activeCell="M30" sqref="M30"/>
      <selection pane="bottomRight"/>
    </sheetView>
  </sheetViews>
  <sheetFormatPr defaultColWidth="9" defaultRowHeight="12.5" x14ac:dyDescent="0.25"/>
  <cols>
    <col min="1" max="1" width="29.4140625" style="9" customWidth="1"/>
    <col min="2" max="10" width="11.58203125" style="3" customWidth="1"/>
    <col min="11" max="16384" width="9" style="1"/>
  </cols>
  <sheetData>
    <row r="1" spans="1:10" ht="13" x14ac:dyDescent="0.3">
      <c r="A1" s="10" t="s">
        <v>61</v>
      </c>
      <c r="B1" s="11"/>
      <c r="C1" s="11"/>
      <c r="D1" s="11"/>
      <c r="E1" s="11"/>
      <c r="F1" s="11"/>
      <c r="G1" s="11"/>
      <c r="H1" s="11"/>
      <c r="I1" s="11"/>
      <c r="J1" s="11"/>
    </row>
    <row r="2" spans="1:10" ht="6" customHeight="1" x14ac:dyDescent="0.25"/>
    <row r="3" spans="1:10" s="4" customFormat="1" ht="31.5" x14ac:dyDescent="0.25">
      <c r="A3" s="5" t="s">
        <v>20</v>
      </c>
      <c r="B3" s="6" t="s">
        <v>22</v>
      </c>
      <c r="C3" s="6" t="s">
        <v>34</v>
      </c>
      <c r="D3" s="6" t="s">
        <v>23</v>
      </c>
      <c r="E3" s="6" t="s">
        <v>24</v>
      </c>
      <c r="F3" s="6" t="s">
        <v>36</v>
      </c>
      <c r="G3" s="6" t="s">
        <v>35</v>
      </c>
      <c r="H3" s="6" t="s">
        <v>25</v>
      </c>
      <c r="I3" s="6" t="s">
        <v>26</v>
      </c>
      <c r="J3" s="6" t="s">
        <v>21</v>
      </c>
    </row>
    <row r="4" spans="1:10" x14ac:dyDescent="0.25">
      <c r="A4" s="8" t="s">
        <v>27</v>
      </c>
      <c r="B4" s="14">
        <f t="shared" ref="B4:I4" si="0">SUM(B5:B13)</f>
        <v>11510674.23</v>
      </c>
      <c r="C4" s="14">
        <f t="shared" si="0"/>
        <v>418068.79999999993</v>
      </c>
      <c r="D4" s="14">
        <f t="shared" si="0"/>
        <v>194888662.11000001</v>
      </c>
      <c r="E4" s="14">
        <f t="shared" si="0"/>
        <v>68636013.079999998</v>
      </c>
      <c r="F4" s="14">
        <f t="shared" si="0"/>
        <v>21832508.309999999</v>
      </c>
      <c r="G4" s="14">
        <f t="shared" si="0"/>
        <v>119536043.3</v>
      </c>
      <c r="H4" s="14">
        <f t="shared" si="0"/>
        <v>-1397140.8400000036</v>
      </c>
      <c r="I4" s="14">
        <f t="shared" si="0"/>
        <v>238819154.94</v>
      </c>
      <c r="J4" s="14">
        <f t="shared" ref="J4" si="1">SUM(J5:J13)</f>
        <v>654243983.93000007</v>
      </c>
    </row>
    <row r="5" spans="1:10" x14ac:dyDescent="0.25">
      <c r="A5" s="18" t="s">
        <v>55</v>
      </c>
      <c r="B5" s="15">
        <v>1302372.27</v>
      </c>
      <c r="C5" s="15">
        <v>0</v>
      </c>
      <c r="D5" s="15">
        <v>2015976.92</v>
      </c>
      <c r="E5" s="15">
        <v>0</v>
      </c>
      <c r="F5" s="15">
        <v>44900.39</v>
      </c>
      <c r="G5" s="15">
        <v>13522</v>
      </c>
      <c r="H5" s="15">
        <v>1689277.25</v>
      </c>
      <c r="I5" s="15">
        <v>0</v>
      </c>
      <c r="J5" s="15">
        <f>SUM(B5:I5)</f>
        <v>5066048.83</v>
      </c>
    </row>
    <row r="6" spans="1:10" x14ac:dyDescent="0.25">
      <c r="A6" s="18" t="s">
        <v>56</v>
      </c>
      <c r="B6" s="15">
        <v>2519865.1</v>
      </c>
      <c r="C6" s="15">
        <v>330278.99</v>
      </c>
      <c r="D6" s="15">
        <v>30918130.27</v>
      </c>
      <c r="E6" s="15">
        <v>794548.32</v>
      </c>
      <c r="F6" s="15">
        <v>3167208.37</v>
      </c>
      <c r="G6" s="15">
        <v>117406559.48</v>
      </c>
      <c r="H6" s="15">
        <v>184369788.55000001</v>
      </c>
      <c r="I6" s="15">
        <v>294847.53999999998</v>
      </c>
      <c r="J6" s="15">
        <f t="shared" ref="J6:J13" si="2">SUM(B6:I6)</f>
        <v>339801226.62000006</v>
      </c>
    </row>
    <row r="7" spans="1:10" x14ac:dyDescent="0.25">
      <c r="A7" s="18" t="s">
        <v>0</v>
      </c>
      <c r="B7" s="15">
        <v>3180081.49</v>
      </c>
      <c r="C7" s="15">
        <v>41400.720000000001</v>
      </c>
      <c r="D7" s="15">
        <v>39652957.939999998</v>
      </c>
      <c r="E7" s="15">
        <v>140507.57</v>
      </c>
      <c r="F7" s="15">
        <v>284721.8</v>
      </c>
      <c r="G7" s="15">
        <v>185846.5</v>
      </c>
      <c r="H7" s="15">
        <v>-43081432.399999999</v>
      </c>
      <c r="I7" s="15">
        <v>0</v>
      </c>
      <c r="J7" s="15">
        <f t="shared" si="2"/>
        <v>404083.61999999732</v>
      </c>
    </row>
    <row r="8" spans="1:10" x14ac:dyDescent="0.25">
      <c r="A8" s="18" t="s">
        <v>57</v>
      </c>
      <c r="B8" s="15">
        <v>1722796.18</v>
      </c>
      <c r="C8" s="15">
        <v>0</v>
      </c>
      <c r="D8" s="15">
        <v>22800009.66</v>
      </c>
      <c r="E8" s="15">
        <v>4926603.3</v>
      </c>
      <c r="F8" s="15">
        <v>1387935.46</v>
      </c>
      <c r="G8" s="15">
        <v>492456.55</v>
      </c>
      <c r="H8" s="15">
        <v>16951866.030000001</v>
      </c>
      <c r="I8" s="15">
        <v>1373433.37</v>
      </c>
      <c r="J8" s="15">
        <f t="shared" si="2"/>
        <v>49655100.550000004</v>
      </c>
    </row>
    <row r="9" spans="1:10" x14ac:dyDescent="0.25">
      <c r="A9" s="18" t="s">
        <v>58</v>
      </c>
      <c r="B9" s="15">
        <v>1559435.28</v>
      </c>
      <c r="C9" s="15">
        <v>8765.6</v>
      </c>
      <c r="D9" s="15">
        <v>52940864.689999998</v>
      </c>
      <c r="E9" s="15">
        <v>45290780.340000004</v>
      </c>
      <c r="F9" s="15">
        <v>5576156.9299999997</v>
      </c>
      <c r="G9" s="15">
        <v>-36999.57</v>
      </c>
      <c r="H9" s="15">
        <v>-250811007.74000001</v>
      </c>
      <c r="I9" s="15">
        <v>223017205.72</v>
      </c>
      <c r="J9" s="15">
        <f t="shared" si="2"/>
        <v>77545201.25</v>
      </c>
    </row>
    <row r="10" spans="1:10" x14ac:dyDescent="0.25">
      <c r="A10" s="18" t="s">
        <v>59</v>
      </c>
      <c r="B10" s="15">
        <v>501646.36</v>
      </c>
      <c r="C10" s="15">
        <v>0</v>
      </c>
      <c r="D10" s="15">
        <v>1842614.12</v>
      </c>
      <c r="E10" s="15">
        <v>0</v>
      </c>
      <c r="F10" s="15">
        <v>0</v>
      </c>
      <c r="G10" s="15">
        <v>0</v>
      </c>
      <c r="H10" s="15">
        <v>41170.35</v>
      </c>
      <c r="I10" s="15">
        <v>0</v>
      </c>
      <c r="J10" s="15">
        <f t="shared" si="2"/>
        <v>2385430.83</v>
      </c>
    </row>
    <row r="11" spans="1:10" x14ac:dyDescent="0.25">
      <c r="A11" s="18" t="s">
        <v>44</v>
      </c>
      <c r="B11" s="15">
        <v>21536.41</v>
      </c>
      <c r="C11" s="15">
        <v>0</v>
      </c>
      <c r="D11" s="15">
        <v>11929712.550000001</v>
      </c>
      <c r="E11" s="15">
        <v>1075786.24</v>
      </c>
      <c r="F11" s="15">
        <v>678120.02</v>
      </c>
      <c r="G11" s="15">
        <v>906652.49</v>
      </c>
      <c r="H11" s="15">
        <v>32632818.809999999</v>
      </c>
      <c r="I11" s="15">
        <v>209897</v>
      </c>
      <c r="J11" s="15">
        <f t="shared" si="2"/>
        <v>47454523.519999996</v>
      </c>
    </row>
    <row r="12" spans="1:10" x14ac:dyDescent="0.25">
      <c r="A12" s="18" t="s">
        <v>60</v>
      </c>
      <c r="B12" s="15">
        <v>237002.49</v>
      </c>
      <c r="C12" s="15">
        <v>0</v>
      </c>
      <c r="D12" s="15">
        <v>7904408.4900000002</v>
      </c>
      <c r="E12" s="15">
        <v>100419.72</v>
      </c>
      <c r="F12" s="15">
        <v>314612.15000000002</v>
      </c>
      <c r="G12" s="15">
        <v>2250</v>
      </c>
      <c r="H12" s="15">
        <v>1916847.89</v>
      </c>
      <c r="I12" s="15">
        <v>299891.27</v>
      </c>
      <c r="J12" s="15">
        <f t="shared" si="2"/>
        <v>10775432.01</v>
      </c>
    </row>
    <row r="13" spans="1:10" x14ac:dyDescent="0.25">
      <c r="A13" s="19" t="s">
        <v>18</v>
      </c>
      <c r="B13" s="16">
        <v>465938.65</v>
      </c>
      <c r="C13" s="16">
        <v>37623.49</v>
      </c>
      <c r="D13" s="16">
        <v>24883987.469999999</v>
      </c>
      <c r="E13" s="16">
        <v>16307367.59</v>
      </c>
      <c r="F13" s="16">
        <v>10378853.189999999</v>
      </c>
      <c r="G13" s="16">
        <v>565755.85</v>
      </c>
      <c r="H13" s="16">
        <v>54893530.420000002</v>
      </c>
      <c r="I13" s="16">
        <v>13623880.039999999</v>
      </c>
      <c r="J13" s="16">
        <f t="shared" si="2"/>
        <v>121156936.69999999</v>
      </c>
    </row>
    <row r="14" spans="1:10" x14ac:dyDescent="0.25">
      <c r="A14" s="8" t="s">
        <v>28</v>
      </c>
      <c r="B14" s="14">
        <f t="shared" ref="B14:J14" si="3">SUM(B15:B26)</f>
        <v>776053606.55999994</v>
      </c>
      <c r="C14" s="14">
        <f t="shared" si="3"/>
        <v>65709488.890000008</v>
      </c>
      <c r="D14" s="14">
        <f t="shared" si="3"/>
        <v>452372082.32000005</v>
      </c>
      <c r="E14" s="14">
        <f t="shared" si="3"/>
        <v>16482382.520000003</v>
      </c>
      <c r="F14" s="14">
        <f>SUM(F15:F26)</f>
        <v>62342227.970000006</v>
      </c>
      <c r="G14" s="14">
        <f t="shared" si="3"/>
        <v>66467109.320000015</v>
      </c>
      <c r="H14" s="14">
        <f t="shared" si="3"/>
        <v>485792208.50999987</v>
      </c>
      <c r="I14" s="14">
        <f t="shared" si="3"/>
        <v>28870427.320000004</v>
      </c>
      <c r="J14" s="14">
        <f t="shared" si="3"/>
        <v>1954089533.4099996</v>
      </c>
    </row>
    <row r="15" spans="1:10" x14ac:dyDescent="0.25">
      <c r="A15" s="18" t="s">
        <v>2</v>
      </c>
      <c r="B15" s="15">
        <v>102401663.01000001</v>
      </c>
      <c r="C15" s="15">
        <v>30175498.809999999</v>
      </c>
      <c r="D15" s="15">
        <v>39408848.049999997</v>
      </c>
      <c r="E15" s="15">
        <v>443535.81</v>
      </c>
      <c r="F15" s="15">
        <v>13210563.029999999</v>
      </c>
      <c r="G15" s="15">
        <v>18086762.59</v>
      </c>
      <c r="H15" s="15">
        <v>63859082.909999996</v>
      </c>
      <c r="I15" s="15">
        <v>7424165.7599999998</v>
      </c>
      <c r="J15" s="15">
        <f>SUM(B15:I15)</f>
        <v>275010119.97000003</v>
      </c>
    </row>
    <row r="16" spans="1:10" x14ac:dyDescent="0.25">
      <c r="A16" s="18" t="s">
        <v>3</v>
      </c>
      <c r="B16" s="15">
        <v>50307402.509999998</v>
      </c>
      <c r="C16" s="15">
        <v>3687394.55</v>
      </c>
      <c r="D16" s="15">
        <v>14614622.57</v>
      </c>
      <c r="E16" s="15">
        <v>0</v>
      </c>
      <c r="F16" s="15">
        <v>1353724.38</v>
      </c>
      <c r="G16" s="15">
        <v>5464968.5800000001</v>
      </c>
      <c r="H16" s="15">
        <v>8730602.0800000001</v>
      </c>
      <c r="I16" s="15">
        <v>188679.09</v>
      </c>
      <c r="J16" s="15">
        <f t="shared" ref="J16:J26" si="4">SUM(B16:I16)</f>
        <v>84347393.75999999</v>
      </c>
    </row>
    <row r="17" spans="1:10" x14ac:dyDescent="0.25">
      <c r="A17" s="18" t="s">
        <v>4</v>
      </c>
      <c r="B17" s="15">
        <v>32374168.710000001</v>
      </c>
      <c r="C17" s="15">
        <v>665423.86</v>
      </c>
      <c r="D17" s="15">
        <v>18430337.559999999</v>
      </c>
      <c r="E17" s="15">
        <v>8079516.0099999998</v>
      </c>
      <c r="F17" s="15">
        <v>2658816.98</v>
      </c>
      <c r="G17" s="15">
        <v>2532646.5499999998</v>
      </c>
      <c r="H17" s="15">
        <v>22696492.309999999</v>
      </c>
      <c r="I17" s="15">
        <v>431459.17</v>
      </c>
      <c r="J17" s="15">
        <f t="shared" si="4"/>
        <v>87868861.149999991</v>
      </c>
    </row>
    <row r="18" spans="1:10" x14ac:dyDescent="0.25">
      <c r="A18" s="18" t="s">
        <v>5</v>
      </c>
      <c r="B18" s="15">
        <v>16849672.539999999</v>
      </c>
      <c r="C18" s="15">
        <v>4158935.49</v>
      </c>
      <c r="D18" s="15">
        <v>13913001.49</v>
      </c>
      <c r="E18" s="15">
        <v>293416.90000000002</v>
      </c>
      <c r="F18" s="15">
        <v>2551237.85</v>
      </c>
      <c r="G18" s="15">
        <v>4566972.83</v>
      </c>
      <c r="H18" s="15">
        <v>14296101.24</v>
      </c>
      <c r="I18" s="15">
        <v>84779.96</v>
      </c>
      <c r="J18" s="15">
        <f t="shared" si="4"/>
        <v>56714118.300000004</v>
      </c>
    </row>
    <row r="19" spans="1:10" x14ac:dyDescent="0.25">
      <c r="A19" s="18" t="s">
        <v>6</v>
      </c>
      <c r="B19" s="15">
        <v>23349682.609999999</v>
      </c>
      <c r="C19" s="15">
        <v>6843192.2000000002</v>
      </c>
      <c r="D19" s="15">
        <v>18714122.48</v>
      </c>
      <c r="E19" s="15">
        <v>94437.06</v>
      </c>
      <c r="F19" s="15">
        <v>3298409.97</v>
      </c>
      <c r="G19" s="15">
        <v>3430034.85</v>
      </c>
      <c r="H19" s="15">
        <v>23045913.739999998</v>
      </c>
      <c r="I19" s="15">
        <v>2157647.1800000002</v>
      </c>
      <c r="J19" s="15">
        <f t="shared" si="4"/>
        <v>80933440.090000004</v>
      </c>
    </row>
    <row r="20" spans="1:10" x14ac:dyDescent="0.25">
      <c r="A20" s="18" t="s">
        <v>7</v>
      </c>
      <c r="B20" s="15">
        <v>12073892.199999999</v>
      </c>
      <c r="C20" s="15">
        <v>573207.14</v>
      </c>
      <c r="D20" s="15">
        <v>7222758.3399999999</v>
      </c>
      <c r="E20" s="15">
        <v>939790.38</v>
      </c>
      <c r="F20" s="15">
        <v>421925</v>
      </c>
      <c r="G20" s="15">
        <v>10678921.529999999</v>
      </c>
      <c r="H20" s="15">
        <v>5875456.4000000004</v>
      </c>
      <c r="I20" s="15">
        <v>2944860.1600000001</v>
      </c>
      <c r="J20" s="15">
        <f t="shared" si="4"/>
        <v>40730811.149999991</v>
      </c>
    </row>
    <row r="21" spans="1:10" x14ac:dyDescent="0.25">
      <c r="A21" s="18" t="s">
        <v>8</v>
      </c>
      <c r="B21" s="15">
        <v>494132075.33999997</v>
      </c>
      <c r="C21" s="15">
        <v>13294532.27</v>
      </c>
      <c r="D21" s="15">
        <v>289475161.02999997</v>
      </c>
      <c r="E21" s="15">
        <v>5649509.2599999998</v>
      </c>
      <c r="F21" s="15">
        <v>32143861.300000001</v>
      </c>
      <c r="G21" s="15">
        <v>14219897.73</v>
      </c>
      <c r="H21" s="15">
        <v>304390303.12</v>
      </c>
      <c r="I21" s="15">
        <v>13755072.74</v>
      </c>
      <c r="J21" s="15">
        <f t="shared" si="4"/>
        <v>1167060412.7899997</v>
      </c>
    </row>
    <row r="22" spans="1:10" x14ac:dyDescent="0.25">
      <c r="A22" s="18" t="s">
        <v>9</v>
      </c>
      <c r="B22" s="15">
        <v>15234397.310000001</v>
      </c>
      <c r="C22" s="15">
        <v>552631.43000000005</v>
      </c>
      <c r="D22" s="15">
        <v>6143441.1799999997</v>
      </c>
      <c r="E22" s="15">
        <v>168623.89</v>
      </c>
      <c r="F22" s="15">
        <v>664109.37</v>
      </c>
      <c r="G22" s="15">
        <v>1755452.78</v>
      </c>
      <c r="H22" s="15">
        <v>4069580.71</v>
      </c>
      <c r="I22" s="15">
        <v>224389.25</v>
      </c>
      <c r="J22" s="15">
        <f t="shared" si="4"/>
        <v>28812625.920000006</v>
      </c>
    </row>
    <row r="23" spans="1:10" x14ac:dyDescent="0.25">
      <c r="A23" s="18" t="s">
        <v>10</v>
      </c>
      <c r="B23" s="15">
        <v>8604078.6999999993</v>
      </c>
      <c r="C23" s="15">
        <v>1207883.3600000001</v>
      </c>
      <c r="D23" s="15">
        <v>10851559.42</v>
      </c>
      <c r="E23" s="15">
        <v>347235.54</v>
      </c>
      <c r="F23" s="15">
        <v>1184109.45</v>
      </c>
      <c r="G23" s="15">
        <v>1641825.25</v>
      </c>
      <c r="H23" s="15">
        <v>12376521.390000001</v>
      </c>
      <c r="I23" s="15">
        <v>587560.87</v>
      </c>
      <c r="J23" s="15">
        <f t="shared" si="4"/>
        <v>36800773.979999997</v>
      </c>
    </row>
    <row r="24" spans="1:10" x14ac:dyDescent="0.25">
      <c r="A24" s="18" t="s">
        <v>11</v>
      </c>
      <c r="B24" s="15">
        <v>15031809.23</v>
      </c>
      <c r="C24" s="15">
        <v>2815912.22</v>
      </c>
      <c r="D24" s="15">
        <v>23357549.219999999</v>
      </c>
      <c r="E24" s="15">
        <v>176819.3</v>
      </c>
      <c r="F24" s="15">
        <v>2610316.75</v>
      </c>
      <c r="G24" s="15">
        <v>2103135.5299999998</v>
      </c>
      <c r="H24" s="15">
        <v>21466595.190000001</v>
      </c>
      <c r="I24" s="15">
        <v>171523.62</v>
      </c>
      <c r="J24" s="15">
        <f t="shared" si="4"/>
        <v>67733661.060000002</v>
      </c>
    </row>
    <row r="25" spans="1:10" x14ac:dyDescent="0.25">
      <c r="A25" s="18" t="s">
        <v>33</v>
      </c>
      <c r="B25" s="15">
        <v>1621360.29</v>
      </c>
      <c r="C25" s="15">
        <v>30935.96</v>
      </c>
      <c r="D25" s="15">
        <v>5379433.8799999999</v>
      </c>
      <c r="E25" s="15">
        <v>189130.57</v>
      </c>
      <c r="F25" s="15">
        <v>85279.31</v>
      </c>
      <c r="G25" s="15">
        <v>12425</v>
      </c>
      <c r="H25" s="15">
        <v>2364919.77</v>
      </c>
      <c r="I25" s="15">
        <v>900289.52</v>
      </c>
      <c r="J25" s="15">
        <f t="shared" si="4"/>
        <v>10583774.299999999</v>
      </c>
    </row>
    <row r="26" spans="1:10" x14ac:dyDescent="0.25">
      <c r="A26" s="19" t="s">
        <v>12</v>
      </c>
      <c r="B26" s="16">
        <v>4073404.11</v>
      </c>
      <c r="C26" s="16">
        <v>1703941.6</v>
      </c>
      <c r="D26" s="16">
        <v>4861247.0999999996</v>
      </c>
      <c r="E26" s="16">
        <v>100367.8</v>
      </c>
      <c r="F26" s="16">
        <v>2159874.58</v>
      </c>
      <c r="G26" s="16">
        <v>1974066.1</v>
      </c>
      <c r="H26" s="16">
        <v>2620639.65</v>
      </c>
      <c r="I26" s="16">
        <v>0</v>
      </c>
      <c r="J26" s="16">
        <f t="shared" si="4"/>
        <v>17493540.939999998</v>
      </c>
    </row>
    <row r="27" spans="1:10" x14ac:dyDescent="0.25">
      <c r="A27" s="8" t="s">
        <v>29</v>
      </c>
      <c r="B27" s="14">
        <f t="shared" ref="B27:J27" si="5">SUM(B28:B29)</f>
        <v>2191690.3899999997</v>
      </c>
      <c r="C27" s="14">
        <f t="shared" si="5"/>
        <v>323360.78999999998</v>
      </c>
      <c r="D27" s="14">
        <f t="shared" si="5"/>
        <v>23687331.73</v>
      </c>
      <c r="E27" s="14">
        <f t="shared" si="5"/>
        <v>3835170.17</v>
      </c>
      <c r="F27" s="14">
        <f t="shared" si="5"/>
        <v>1905379.95</v>
      </c>
      <c r="G27" s="14">
        <f t="shared" si="5"/>
        <v>1604698.27</v>
      </c>
      <c r="H27" s="14">
        <f t="shared" si="5"/>
        <v>19298043.140000001</v>
      </c>
      <c r="I27" s="14">
        <f t="shared" si="5"/>
        <v>9653259.2400000002</v>
      </c>
      <c r="J27" s="14">
        <f t="shared" si="5"/>
        <v>62498933.680000007</v>
      </c>
    </row>
    <row r="28" spans="1:10" x14ac:dyDescent="0.25">
      <c r="A28" s="18" t="s">
        <v>13</v>
      </c>
      <c r="B28" s="15">
        <v>405656.47</v>
      </c>
      <c r="C28" s="15">
        <v>114790.99</v>
      </c>
      <c r="D28" s="15">
        <v>14938584.99</v>
      </c>
      <c r="E28" s="15">
        <v>3786269.85</v>
      </c>
      <c r="F28" s="15">
        <v>783846.73</v>
      </c>
      <c r="G28" s="15">
        <v>88101.5</v>
      </c>
      <c r="H28" s="15">
        <v>8561106.9299999997</v>
      </c>
      <c r="I28" s="15">
        <v>9645110.2400000002</v>
      </c>
      <c r="J28" s="15">
        <f t="shared" ref="J28:J29" si="6">SUM(B28:I28)</f>
        <v>38323467.700000003</v>
      </c>
    </row>
    <row r="29" spans="1:10" x14ac:dyDescent="0.25">
      <c r="A29" s="19" t="s">
        <v>14</v>
      </c>
      <c r="B29" s="16">
        <v>1786033.92</v>
      </c>
      <c r="C29" s="16">
        <v>208569.8</v>
      </c>
      <c r="D29" s="16">
        <v>8748746.7400000002</v>
      </c>
      <c r="E29" s="16">
        <v>48900.32</v>
      </c>
      <c r="F29" s="16">
        <v>1121533.22</v>
      </c>
      <c r="G29" s="16">
        <v>1516596.77</v>
      </c>
      <c r="H29" s="16">
        <v>10736936.210000001</v>
      </c>
      <c r="I29" s="16">
        <v>8149</v>
      </c>
      <c r="J29" s="16">
        <f t="shared" si="6"/>
        <v>24175465.980000004</v>
      </c>
    </row>
    <row r="30" spans="1:10" x14ac:dyDescent="0.25">
      <c r="A30" s="8" t="s">
        <v>30</v>
      </c>
      <c r="B30" s="14">
        <f t="shared" ref="B30:J30" si="7">SUM(B31:B35)</f>
        <v>3573903.88</v>
      </c>
      <c r="C30" s="14">
        <f t="shared" si="7"/>
        <v>-1868714.7199999997</v>
      </c>
      <c r="D30" s="14">
        <f t="shared" si="7"/>
        <v>99631280.269999996</v>
      </c>
      <c r="E30" s="14">
        <f t="shared" si="7"/>
        <v>2070873.33</v>
      </c>
      <c r="F30" s="14">
        <f>SUM(F31:F35)</f>
        <v>27365765.859999996</v>
      </c>
      <c r="G30" s="14">
        <f t="shared" si="7"/>
        <v>18185695.560000002</v>
      </c>
      <c r="H30" s="14">
        <f t="shared" si="7"/>
        <v>175888285.37</v>
      </c>
      <c r="I30" s="14">
        <f t="shared" si="7"/>
        <v>34541352.109999999</v>
      </c>
      <c r="J30" s="14">
        <f t="shared" si="7"/>
        <v>359388441.65999991</v>
      </c>
    </row>
    <row r="31" spans="1:10" x14ac:dyDescent="0.25">
      <c r="A31" s="18" t="s">
        <v>1</v>
      </c>
      <c r="B31" s="15">
        <v>294734.93</v>
      </c>
      <c r="C31" s="15">
        <v>193712.97</v>
      </c>
      <c r="D31" s="15">
        <v>48962249.200000003</v>
      </c>
      <c r="E31" s="15">
        <v>2046307.05</v>
      </c>
      <c r="F31" s="15">
        <v>12330012.470000001</v>
      </c>
      <c r="G31" s="15">
        <v>17586847.210000001</v>
      </c>
      <c r="H31" s="15">
        <v>62221741.439999998</v>
      </c>
      <c r="I31" s="15">
        <v>23313294.84</v>
      </c>
      <c r="J31" s="15">
        <f>SUM(B31:I31)</f>
        <v>166948900.10999998</v>
      </c>
    </row>
    <row r="32" spans="1:10" x14ac:dyDescent="0.25">
      <c r="A32" s="18" t="s">
        <v>15</v>
      </c>
      <c r="B32" s="15">
        <v>0</v>
      </c>
      <c r="C32" s="15">
        <v>0</v>
      </c>
      <c r="D32" s="15">
        <v>116467.8</v>
      </c>
      <c r="E32" s="15">
        <v>0</v>
      </c>
      <c r="F32" s="15">
        <v>6061.29</v>
      </c>
      <c r="G32" s="15">
        <v>0</v>
      </c>
      <c r="H32" s="15">
        <v>3442137.51</v>
      </c>
      <c r="I32" s="15">
        <v>422993.63</v>
      </c>
      <c r="J32" s="15">
        <f t="shared" ref="J32:J35" si="8">SUM(B32:I32)</f>
        <v>3987660.2299999995</v>
      </c>
    </row>
    <row r="33" spans="1:10" x14ac:dyDescent="0.25">
      <c r="A33" s="18" t="s">
        <v>16</v>
      </c>
      <c r="B33" s="15">
        <v>9084.0400000000009</v>
      </c>
      <c r="C33" s="15">
        <v>69612.44</v>
      </c>
      <c r="D33" s="15">
        <v>40627558.420000002</v>
      </c>
      <c r="E33" s="15">
        <v>728.72</v>
      </c>
      <c r="F33" s="15">
        <v>739127.53</v>
      </c>
      <c r="G33" s="15">
        <v>35352.230000000003</v>
      </c>
      <c r="H33" s="15">
        <v>70764088.069999993</v>
      </c>
      <c r="I33" s="15">
        <v>7384173.7599999998</v>
      </c>
      <c r="J33" s="15">
        <f t="shared" si="8"/>
        <v>119629725.20999999</v>
      </c>
    </row>
    <row r="34" spans="1:10" x14ac:dyDescent="0.25">
      <c r="A34" s="18" t="s">
        <v>17</v>
      </c>
      <c r="B34" s="15">
        <v>2835081.41</v>
      </c>
      <c r="C34" s="15">
        <v>-2269558.59</v>
      </c>
      <c r="D34" s="15">
        <v>-5192091.3099999996</v>
      </c>
      <c r="E34" s="15">
        <v>-2468407.6800000002</v>
      </c>
      <c r="F34" s="15">
        <v>14015532.619999999</v>
      </c>
      <c r="G34" s="15">
        <v>410360.5</v>
      </c>
      <c r="H34" s="15">
        <v>22069970.550000001</v>
      </c>
      <c r="I34" s="15">
        <v>637112.34</v>
      </c>
      <c r="J34" s="15">
        <f t="shared" si="8"/>
        <v>30037999.84</v>
      </c>
    </row>
    <row r="35" spans="1:10" x14ac:dyDescent="0.25">
      <c r="A35" s="19" t="s">
        <v>19</v>
      </c>
      <c r="B35" s="16">
        <v>435003.5</v>
      </c>
      <c r="C35" s="16">
        <v>137518.46</v>
      </c>
      <c r="D35" s="16">
        <v>15117096.16</v>
      </c>
      <c r="E35" s="16">
        <v>2492245.2400000002</v>
      </c>
      <c r="F35" s="16">
        <v>275031.95</v>
      </c>
      <c r="G35" s="16">
        <v>153135.62</v>
      </c>
      <c r="H35" s="16">
        <v>17390347.800000001</v>
      </c>
      <c r="I35" s="16">
        <v>2783777.54</v>
      </c>
      <c r="J35" s="16">
        <f t="shared" si="8"/>
        <v>38784156.270000003</v>
      </c>
    </row>
    <row r="36" spans="1:10" x14ac:dyDescent="0.25">
      <c r="A36" s="9" t="s">
        <v>32</v>
      </c>
      <c r="B36" s="14">
        <f>SUM(B37:B47)</f>
        <v>28369521.919999998</v>
      </c>
      <c r="C36" s="14">
        <f t="shared" ref="C36:J36" si="9">SUM(C37:C47)</f>
        <v>42696.56</v>
      </c>
      <c r="D36" s="14">
        <f t="shared" si="9"/>
        <v>881952414.76999998</v>
      </c>
      <c r="E36" s="14">
        <f t="shared" si="9"/>
        <v>226276602.06000006</v>
      </c>
      <c r="F36" s="14">
        <f>SUM(F37:F47)</f>
        <v>43328582.780000001</v>
      </c>
      <c r="G36" s="14">
        <f t="shared" si="9"/>
        <v>447403.69</v>
      </c>
      <c r="H36" s="14">
        <f t="shared" si="9"/>
        <v>2067191751.1500001</v>
      </c>
      <c r="I36" s="14">
        <f t="shared" si="9"/>
        <v>325498622.73000002</v>
      </c>
      <c r="J36" s="14">
        <f t="shared" si="9"/>
        <v>3573107595.6600003</v>
      </c>
    </row>
    <row r="37" spans="1:10" x14ac:dyDescent="0.25">
      <c r="A37" s="18" t="s">
        <v>45</v>
      </c>
      <c r="B37" s="15">
        <v>2158951.7999999998</v>
      </c>
      <c r="C37" s="15">
        <v>0</v>
      </c>
      <c r="D37" s="15">
        <v>44616978.07</v>
      </c>
      <c r="E37" s="15">
        <v>21294855.66</v>
      </c>
      <c r="F37" s="15">
        <v>2053776.49</v>
      </c>
      <c r="G37" s="15">
        <v>0</v>
      </c>
      <c r="H37" s="15">
        <v>131697092.8</v>
      </c>
      <c r="I37" s="15">
        <v>26885453.300000001</v>
      </c>
      <c r="J37" s="15">
        <f>SUM(B37:I37)</f>
        <v>228707108.12</v>
      </c>
    </row>
    <row r="38" spans="1:10" x14ac:dyDescent="0.25">
      <c r="A38" s="18" t="s">
        <v>46</v>
      </c>
      <c r="B38" s="15">
        <v>491321.02</v>
      </c>
      <c r="C38" s="15">
        <v>0</v>
      </c>
      <c r="D38" s="15">
        <v>16088455.65</v>
      </c>
      <c r="E38" s="15">
        <v>5697503.6500000004</v>
      </c>
      <c r="F38" s="15">
        <v>275028.27</v>
      </c>
      <c r="G38" s="15">
        <v>0</v>
      </c>
      <c r="H38" s="15">
        <v>45558738.619999997</v>
      </c>
      <c r="I38" s="15">
        <v>116147733.45</v>
      </c>
      <c r="J38" s="15">
        <f>SUM(B38:I38)</f>
        <v>184258780.66</v>
      </c>
    </row>
    <row r="39" spans="1:10" x14ac:dyDescent="0.25">
      <c r="A39" s="18" t="s">
        <v>47</v>
      </c>
      <c r="B39" s="15">
        <v>381851.86</v>
      </c>
      <c r="C39" s="15">
        <v>0</v>
      </c>
      <c r="D39" s="15">
        <v>41643427.719999999</v>
      </c>
      <c r="E39" s="15">
        <v>13837163.859999999</v>
      </c>
      <c r="F39" s="15">
        <v>2506923.5099999998</v>
      </c>
      <c r="G39" s="15">
        <v>9000</v>
      </c>
      <c r="H39" s="15">
        <v>137749397.75</v>
      </c>
      <c r="I39" s="15">
        <v>12448473.109999999</v>
      </c>
      <c r="J39" s="15">
        <f>SUM(B39:I39)</f>
        <v>208576237.81</v>
      </c>
    </row>
    <row r="40" spans="1:10" x14ac:dyDescent="0.25">
      <c r="A40" s="18" t="s">
        <v>48</v>
      </c>
      <c r="B40" s="15">
        <v>23807159.27</v>
      </c>
      <c r="C40" s="15">
        <v>0</v>
      </c>
      <c r="D40" s="15">
        <v>734176387.5</v>
      </c>
      <c r="E40" s="15">
        <v>174038625.36000001</v>
      </c>
      <c r="F40" s="15">
        <v>37121005.100000001</v>
      </c>
      <c r="G40" s="15">
        <v>388833.69</v>
      </c>
      <c r="H40" s="15">
        <v>1726500324.1300001</v>
      </c>
      <c r="I40" s="15">
        <v>169435227.38</v>
      </c>
      <c r="J40" s="15">
        <f t="shared" ref="J40:J47" si="10">SUM(B40:I40)</f>
        <v>2865467562.4300003</v>
      </c>
    </row>
    <row r="41" spans="1:10" x14ac:dyDescent="0.25">
      <c r="A41" s="18" t="s">
        <v>49</v>
      </c>
      <c r="B41" s="15">
        <v>0</v>
      </c>
      <c r="C41" s="15">
        <v>0</v>
      </c>
      <c r="D41" s="15">
        <v>17636221.129999999</v>
      </c>
      <c r="E41" s="15">
        <v>7983345.6100000003</v>
      </c>
      <c r="F41" s="15">
        <v>162271.54999999999</v>
      </c>
      <c r="G41" s="15">
        <v>0</v>
      </c>
      <c r="H41" s="15">
        <v>15653694.460000001</v>
      </c>
      <c r="I41" s="15">
        <v>12000.07</v>
      </c>
      <c r="J41" s="15">
        <f t="shared" si="10"/>
        <v>41447532.82</v>
      </c>
    </row>
    <row r="42" spans="1:10" x14ac:dyDescent="0.25">
      <c r="A42" s="18" t="s">
        <v>50</v>
      </c>
      <c r="B42" s="15">
        <v>578764.07999999996</v>
      </c>
      <c r="C42" s="15">
        <v>0</v>
      </c>
      <c r="D42" s="15">
        <v>9895888.8000000007</v>
      </c>
      <c r="E42" s="15">
        <v>907878.61</v>
      </c>
      <c r="F42" s="15">
        <v>285597.78999999998</v>
      </c>
      <c r="G42" s="15">
        <v>0</v>
      </c>
      <c r="H42" s="15">
        <v>4734589.01</v>
      </c>
      <c r="I42" s="15">
        <v>26568.54</v>
      </c>
      <c r="J42" s="15">
        <f t="shared" si="10"/>
        <v>16429286.829999998</v>
      </c>
    </row>
    <row r="43" spans="1:10" x14ac:dyDescent="0.25">
      <c r="A43" s="18" t="s">
        <v>51</v>
      </c>
      <c r="B43" s="15">
        <v>507613.65</v>
      </c>
      <c r="C43" s="15">
        <v>2190.6799999999998</v>
      </c>
      <c r="D43" s="15">
        <v>5866651.25</v>
      </c>
      <c r="E43" s="15">
        <v>653706.97</v>
      </c>
      <c r="F43" s="15">
        <v>250975.43</v>
      </c>
      <c r="G43" s="15">
        <v>0</v>
      </c>
      <c r="H43" s="15">
        <v>856105.91</v>
      </c>
      <c r="I43" s="15">
        <v>161085.57999999999</v>
      </c>
      <c r="J43" s="15">
        <f t="shared" si="10"/>
        <v>8298329.4699999997</v>
      </c>
    </row>
    <row r="44" spans="1:10" x14ac:dyDescent="0.25">
      <c r="A44" s="18" t="s">
        <v>52</v>
      </c>
      <c r="B44" s="15">
        <v>149369.01</v>
      </c>
      <c r="C44" s="15">
        <v>0</v>
      </c>
      <c r="D44" s="15">
        <v>507423.4</v>
      </c>
      <c r="E44" s="15">
        <v>0</v>
      </c>
      <c r="F44" s="15">
        <v>0</v>
      </c>
      <c r="G44" s="15">
        <v>0</v>
      </c>
      <c r="H44" s="15">
        <v>1068.5899999999999</v>
      </c>
      <c r="I44" s="15">
        <v>0</v>
      </c>
      <c r="J44" s="15">
        <f t="shared" si="10"/>
        <v>657861</v>
      </c>
    </row>
    <row r="45" spans="1:10" x14ac:dyDescent="0.25">
      <c r="A45" s="18" t="s">
        <v>31</v>
      </c>
      <c r="B45" s="15">
        <v>25149.48</v>
      </c>
      <c r="C45" s="15">
        <v>0</v>
      </c>
      <c r="D45" s="15">
        <v>5742346.7400000002</v>
      </c>
      <c r="E45" s="15">
        <v>910753.85</v>
      </c>
      <c r="F45" s="15">
        <v>60070.13</v>
      </c>
      <c r="G45" s="15">
        <v>0</v>
      </c>
      <c r="H45" s="15">
        <v>1233924.25</v>
      </c>
      <c r="I45" s="15">
        <v>51242.77</v>
      </c>
      <c r="J45" s="15">
        <f t="shared" si="10"/>
        <v>8023487.2199999997</v>
      </c>
    </row>
    <row r="46" spans="1:10" x14ac:dyDescent="0.25">
      <c r="A46" s="18" t="s">
        <v>53</v>
      </c>
      <c r="B46" s="15">
        <v>214951.65</v>
      </c>
      <c r="C46" s="15">
        <v>0</v>
      </c>
      <c r="D46" s="15">
        <v>3812935.92</v>
      </c>
      <c r="E46" s="15">
        <v>725774.77</v>
      </c>
      <c r="F46" s="15">
        <v>152741.9</v>
      </c>
      <c r="G46" s="15">
        <v>0</v>
      </c>
      <c r="H46" s="15">
        <v>-913956.15</v>
      </c>
      <c r="I46" s="15">
        <v>296440.03999999998</v>
      </c>
      <c r="J46" s="15">
        <f t="shared" si="10"/>
        <v>4288888.13</v>
      </c>
    </row>
    <row r="47" spans="1:10" x14ac:dyDescent="0.25">
      <c r="A47" s="20" t="s">
        <v>54</v>
      </c>
      <c r="B47" s="17">
        <v>54390.1</v>
      </c>
      <c r="C47" s="17">
        <v>40505.879999999997</v>
      </c>
      <c r="D47" s="17">
        <v>1965698.59</v>
      </c>
      <c r="E47" s="17">
        <v>226993.72</v>
      </c>
      <c r="F47" s="17">
        <v>460192.61</v>
      </c>
      <c r="G47" s="17">
        <v>49570</v>
      </c>
      <c r="H47" s="17">
        <v>4120771.78</v>
      </c>
      <c r="I47" s="17">
        <v>34398.49</v>
      </c>
      <c r="J47" s="17">
        <f t="shared" si="10"/>
        <v>6952521.1699999999</v>
      </c>
    </row>
    <row r="48" spans="1:10" s="7" customFormat="1" ht="13" x14ac:dyDescent="0.3">
      <c r="A48" s="9" t="s">
        <v>21</v>
      </c>
      <c r="B48" s="14">
        <f t="shared" ref="B48:J48" si="11">SUM(B36,B30,B27,B14,B4)</f>
        <v>821699396.98000002</v>
      </c>
      <c r="C48" s="14">
        <f t="shared" si="11"/>
        <v>64624900.320000008</v>
      </c>
      <c r="D48" s="14">
        <f t="shared" si="11"/>
        <v>1652531771.2000003</v>
      </c>
      <c r="E48" s="14">
        <f t="shared" si="11"/>
        <v>317301041.16000009</v>
      </c>
      <c r="F48" s="14">
        <f t="shared" si="11"/>
        <v>156774464.87</v>
      </c>
      <c r="G48" s="14">
        <f t="shared" si="11"/>
        <v>206240950.14000002</v>
      </c>
      <c r="H48" s="14">
        <f t="shared" si="11"/>
        <v>2746773147.3299994</v>
      </c>
      <c r="I48" s="14">
        <f t="shared" si="11"/>
        <v>637382816.34000003</v>
      </c>
      <c r="J48" s="14">
        <f t="shared" si="11"/>
        <v>6603328488.3400002</v>
      </c>
    </row>
    <row r="49" spans="1:10" ht="5.25" customHeight="1" x14ac:dyDescent="0.25"/>
    <row r="50" spans="1:10" ht="12" customHeight="1" x14ac:dyDescent="0.25">
      <c r="A50" s="13" t="s">
        <v>42</v>
      </c>
    </row>
    <row r="51" spans="1:10" s="3" customFormat="1" ht="12" customHeight="1" x14ac:dyDescent="0.25">
      <c r="A51" s="2" t="s">
        <v>39</v>
      </c>
    </row>
    <row r="52" spans="1:10" s="3" customFormat="1" ht="12" customHeight="1" x14ac:dyDescent="0.25">
      <c r="A52" s="2" t="s">
        <v>40</v>
      </c>
    </row>
    <row r="53" spans="1:10" s="3" customFormat="1" ht="12" customHeight="1" x14ac:dyDescent="0.25">
      <c r="A53" s="2" t="s">
        <v>41</v>
      </c>
    </row>
    <row r="54" spans="1:10" s="3" customFormat="1" ht="12" customHeight="1" x14ac:dyDescent="0.25">
      <c r="A54" s="2" t="s">
        <v>37</v>
      </c>
    </row>
    <row r="55" spans="1:10" s="3" customFormat="1" ht="12" customHeight="1" x14ac:dyDescent="0.25">
      <c r="A55" s="2" t="s">
        <v>38</v>
      </c>
    </row>
    <row r="56" spans="1:10" s="3" customFormat="1" ht="12" customHeight="1" x14ac:dyDescent="0.25">
      <c r="A56" s="2" t="s">
        <v>43</v>
      </c>
    </row>
    <row r="58" spans="1:10" x14ac:dyDescent="0.25">
      <c r="B58" s="12"/>
      <c r="C58" s="12"/>
      <c r="D58" s="12"/>
      <c r="E58" s="12"/>
      <c r="F58" s="12"/>
      <c r="G58" s="12"/>
      <c r="H58" s="12"/>
      <c r="I58" s="12"/>
      <c r="J58" s="12"/>
    </row>
    <row r="61" spans="1:10" x14ac:dyDescent="0.25">
      <c r="J61" s="12">
        <v>6603328488.3400002</v>
      </c>
    </row>
  </sheetData>
  <printOptions horizontalCentered="1" verticalCentered="1"/>
  <pageMargins left="0.45" right="0.45" top="0.75" bottom="0.75" header="0.25" footer="0.3"/>
  <pageSetup scale="73" orientation="landscape" horizontalDpi="1200" verticalDpi="1200" r:id="rId1"/>
  <headerFooter scaleWithDoc="0">
    <oddHeader>&amp;C&amp;G</oddHeader>
    <oddFooter xml:space="preserve">&amp;R&amp;"+,Italic"&amp;8Office of the Provost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By Org All Funds FY25</vt:lpstr>
      <vt:lpstr>'By Org All Funds FY25'!Print_Area</vt:lpstr>
    </vt:vector>
  </TitlesOfParts>
  <Company>University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2025-26 Data Digest: Fiscal Year 2025 Gross Expenditures by Organization, All Funds</dc:title>
  <dc:creator>Yows, Kristina</dc:creator>
  <cp:lastModifiedBy>Yows, Kristina</cp:lastModifiedBy>
  <cp:lastPrinted>2026-02-03T00:36:22Z</cp:lastPrinted>
  <dcterms:created xsi:type="dcterms:W3CDTF">2015-12-04T21:49:47Z</dcterms:created>
  <dcterms:modified xsi:type="dcterms:W3CDTF">2026-03-02T02:06:54Z</dcterms:modified>
</cp:coreProperties>
</file>