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provost\Data_Digest\2024-25\Excel\"/>
    </mc:Choice>
  </mc:AlternateContent>
  <xr:revisionPtr revIDLastSave="0" documentId="13_ncr:1_{D747C96A-CE55-4C3A-A539-F8B2EF704E23}" xr6:coauthVersionLast="47" xr6:coauthVersionMax="47" xr10:uidLastSave="{00000000-0000-0000-0000-000000000000}"/>
  <bookViews>
    <workbookView xWindow="-28920" yWindow="-120" windowWidth="29040" windowHeight="15720" tabRatio="732" xr2:uid="{00000000-000D-0000-FFFF-FFFF00000000}"/>
  </bookViews>
  <sheets>
    <sheet name="Table" sheetId="16" r:id="rId1"/>
    <sheet name="Charts" sheetId="13" r:id="rId2"/>
  </sheets>
  <definedNames>
    <definedName name="_xlcn.WorksheetConnection_Students_Enrollments_by_Sex.xlsxTable11" hidden="1">Table1</definedName>
    <definedName name="_xlnm.Print_Area" localSheetId="0">Table!$A$1:$L$36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Students_Enrollments_by_Sex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6" l="1"/>
  <c r="G14" i="16"/>
  <c r="G17" i="16" s="1"/>
  <c r="H14" i="16"/>
  <c r="H18" i="16" s="1"/>
  <c r="I40" i="16"/>
  <c r="J40" i="16"/>
  <c r="D31" i="16"/>
  <c r="E41" i="16"/>
  <c r="J31" i="16"/>
  <c r="I31" i="16"/>
  <c r="L30" i="16"/>
  <c r="K30" i="16"/>
  <c r="D30" i="16"/>
  <c r="C30" i="16"/>
  <c r="G27" i="16"/>
  <c r="L24" i="16"/>
  <c r="L27" i="16" s="1"/>
  <c r="K24" i="16"/>
  <c r="K28" i="16" s="1"/>
  <c r="J24" i="16"/>
  <c r="J28" i="16" s="1"/>
  <c r="I24" i="16"/>
  <c r="I28" i="16" s="1"/>
  <c r="H24" i="16"/>
  <c r="H28" i="16" s="1"/>
  <c r="G24" i="16"/>
  <c r="G28" i="16" s="1"/>
  <c r="F24" i="16"/>
  <c r="F27" i="16" s="1"/>
  <c r="E24" i="16"/>
  <c r="E27" i="16" s="1"/>
  <c r="D24" i="16"/>
  <c r="D27" i="16" s="1"/>
  <c r="C24" i="16"/>
  <c r="C27" i="16" s="1"/>
  <c r="J21" i="16"/>
  <c r="I21" i="16"/>
  <c r="L20" i="16"/>
  <c r="K20" i="16"/>
  <c r="D20" i="16"/>
  <c r="C20" i="16"/>
  <c r="K21" i="16"/>
  <c r="J41" i="16"/>
  <c r="I41" i="16"/>
  <c r="G41" i="16"/>
  <c r="K40" i="16"/>
  <c r="C40" i="16"/>
  <c r="J9" i="16"/>
  <c r="J13" i="16" s="1"/>
  <c r="I9" i="16"/>
  <c r="I13" i="16" s="1"/>
  <c r="L31" i="16"/>
  <c r="G31" i="16"/>
  <c r="L4" i="16"/>
  <c r="L8" i="16" s="1"/>
  <c r="K4" i="16"/>
  <c r="K7" i="16" s="1"/>
  <c r="D4" i="16"/>
  <c r="D7" i="16" s="1"/>
  <c r="C4" i="16"/>
  <c r="C8" i="16" s="1"/>
  <c r="H27" i="16" l="1"/>
  <c r="I27" i="16"/>
  <c r="E28" i="16"/>
  <c r="J27" i="16"/>
  <c r="F28" i="16"/>
  <c r="H31" i="16"/>
  <c r="H41" i="16"/>
  <c r="C31" i="16"/>
  <c r="C29" i="16" s="1"/>
  <c r="C32" i="16" s="1"/>
  <c r="E31" i="16"/>
  <c r="K19" i="16"/>
  <c r="K23" i="16" s="1"/>
  <c r="D29" i="16"/>
  <c r="D33" i="16" s="1"/>
  <c r="I39" i="16"/>
  <c r="I42" i="16" s="1"/>
  <c r="L29" i="16"/>
  <c r="L32" i="16" s="1"/>
  <c r="J39" i="16"/>
  <c r="J42" i="16" s="1"/>
  <c r="E4" i="16"/>
  <c r="E7" i="16" s="1"/>
  <c r="C9" i="16"/>
  <c r="C12" i="16" s="1"/>
  <c r="I14" i="16"/>
  <c r="I17" i="16" s="1"/>
  <c r="C21" i="16"/>
  <c r="K27" i="16"/>
  <c r="E30" i="16"/>
  <c r="K31" i="16"/>
  <c r="K29" i="16" s="1"/>
  <c r="K32" i="16" s="1"/>
  <c r="G4" i="16"/>
  <c r="G8" i="16" s="1"/>
  <c r="E9" i="16"/>
  <c r="E13" i="16" s="1"/>
  <c r="C14" i="16"/>
  <c r="C18" i="16" s="1"/>
  <c r="K14" i="16"/>
  <c r="K17" i="16" s="1"/>
  <c r="G20" i="16"/>
  <c r="E21" i="16"/>
  <c r="C28" i="16"/>
  <c r="G30" i="16"/>
  <c r="K8" i="16"/>
  <c r="G18" i="16"/>
  <c r="G40" i="16"/>
  <c r="D8" i="16"/>
  <c r="H40" i="16"/>
  <c r="F41" i="16"/>
  <c r="H4" i="16"/>
  <c r="H8" i="16" s="1"/>
  <c r="F9" i="16"/>
  <c r="F12" i="16" s="1"/>
  <c r="D14" i="16"/>
  <c r="D17" i="16" s="1"/>
  <c r="L14" i="16"/>
  <c r="L17" i="16" s="1"/>
  <c r="H20" i="16"/>
  <c r="F21" i="16"/>
  <c r="D28" i="16"/>
  <c r="L28" i="16"/>
  <c r="H30" i="16"/>
  <c r="F31" i="16"/>
  <c r="D40" i="16"/>
  <c r="L40" i="16"/>
  <c r="I4" i="16"/>
  <c r="I8" i="16" s="1"/>
  <c r="C7" i="16"/>
  <c r="G9" i="16"/>
  <c r="G13" i="16" s="1"/>
  <c r="I12" i="16"/>
  <c r="E14" i="16"/>
  <c r="E18" i="16" s="1"/>
  <c r="I20" i="16"/>
  <c r="G21" i="16"/>
  <c r="I30" i="16"/>
  <c r="E40" i="16"/>
  <c r="C41" i="16"/>
  <c r="C39" i="16" s="1"/>
  <c r="C42" i="16" s="1"/>
  <c r="K41" i="16"/>
  <c r="K39" i="16" s="1"/>
  <c r="K42" i="16" s="1"/>
  <c r="J4" i="16"/>
  <c r="J8" i="16" s="1"/>
  <c r="L7" i="16"/>
  <c r="H9" i="16"/>
  <c r="H13" i="16" s="1"/>
  <c r="J12" i="16"/>
  <c r="F14" i="16"/>
  <c r="F18" i="16" s="1"/>
  <c r="H17" i="16"/>
  <c r="J20" i="16"/>
  <c r="H21" i="16"/>
  <c r="J30" i="16"/>
  <c r="F40" i="16"/>
  <c r="D41" i="16"/>
  <c r="L41" i="16"/>
  <c r="K9" i="16"/>
  <c r="K12" i="16" s="1"/>
  <c r="F4" i="16"/>
  <c r="F7" i="16" s="1"/>
  <c r="D9" i="16"/>
  <c r="D12" i="16" s="1"/>
  <c r="L9" i="16"/>
  <c r="L12" i="16" s="1"/>
  <c r="J14" i="16"/>
  <c r="J17" i="16" s="1"/>
  <c r="F20" i="16"/>
  <c r="D21" i="16"/>
  <c r="D19" i="16" s="1"/>
  <c r="D22" i="16" s="1"/>
  <c r="L21" i="16"/>
  <c r="L19" i="16" s="1"/>
  <c r="L22" i="16" s="1"/>
  <c r="F30" i="16"/>
  <c r="E12" i="16" l="1"/>
  <c r="G7" i="16"/>
  <c r="E8" i="16"/>
  <c r="C13" i="16"/>
  <c r="F8" i="16"/>
  <c r="K22" i="16"/>
  <c r="J43" i="16"/>
  <c r="C33" i="16"/>
  <c r="D32" i="16"/>
  <c r="I18" i="16"/>
  <c r="L18" i="16"/>
  <c r="D18" i="16"/>
  <c r="C17" i="16"/>
  <c r="J18" i="16"/>
  <c r="K18" i="16"/>
  <c r="E17" i="16"/>
  <c r="I43" i="16"/>
  <c r="F13" i="16"/>
  <c r="I29" i="16"/>
  <c r="I33" i="16" s="1"/>
  <c r="L39" i="16"/>
  <c r="L43" i="16" s="1"/>
  <c r="F17" i="16"/>
  <c r="G19" i="16"/>
  <c r="G23" i="16" s="1"/>
  <c r="D39" i="16"/>
  <c r="D43" i="16" s="1"/>
  <c r="D42" i="16"/>
  <c r="H7" i="16"/>
  <c r="F19" i="16"/>
  <c r="F23" i="16" s="1"/>
  <c r="G29" i="16"/>
  <c r="G33" i="16" s="1"/>
  <c r="K43" i="16"/>
  <c r="G12" i="16"/>
  <c r="L13" i="16"/>
  <c r="F29" i="16"/>
  <c r="F32" i="16" s="1"/>
  <c r="E39" i="16"/>
  <c r="E43" i="16" s="1"/>
  <c r="H19" i="16"/>
  <c r="H23" i="16" s="1"/>
  <c r="H22" i="16"/>
  <c r="E29" i="16"/>
  <c r="E33" i="16" s="1"/>
  <c r="L23" i="16"/>
  <c r="I7" i="16"/>
  <c r="D23" i="16"/>
  <c r="H29" i="16"/>
  <c r="H33" i="16" s="1"/>
  <c r="H39" i="16"/>
  <c r="H43" i="16" s="1"/>
  <c r="I19" i="16"/>
  <c r="I23" i="16" s="1"/>
  <c r="C19" i="16"/>
  <c r="C22" i="16" s="1"/>
  <c r="F39" i="16"/>
  <c r="F42" i="16" s="1"/>
  <c r="H12" i="16"/>
  <c r="G39" i="16"/>
  <c r="G43" i="16" s="1"/>
  <c r="L33" i="16"/>
  <c r="J29" i="16"/>
  <c r="J33" i="16" s="1"/>
  <c r="K13" i="16"/>
  <c r="J19" i="16"/>
  <c r="J23" i="16" s="1"/>
  <c r="C43" i="16"/>
  <c r="J7" i="16"/>
  <c r="K33" i="16"/>
  <c r="E19" i="16"/>
  <c r="E22" i="16" s="1"/>
  <c r="D13" i="16"/>
  <c r="I22" i="16" l="1"/>
  <c r="L42" i="16"/>
  <c r="H32" i="16"/>
  <c r="E42" i="16"/>
  <c r="I32" i="16"/>
  <c r="F33" i="16"/>
  <c r="F43" i="16"/>
  <c r="G42" i="16"/>
  <c r="H42" i="16"/>
  <c r="C23" i="16"/>
  <c r="J22" i="16"/>
  <c r="G32" i="16"/>
  <c r="G22" i="16"/>
  <c r="F22" i="16"/>
  <c r="E32" i="16"/>
  <c r="E23" i="16"/>
  <c r="J32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E89DD70-D15B-471D-9F68-AF0942A49ABF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052F460-E34E-4CE7-85C4-5C45084CCF75}" name="WorksheetConnection_Students_Enrollments_by_Sex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Students_Enrollments_by_Sex.xlsxTable11"/>
        </x15:connection>
      </ext>
    </extLst>
  </connection>
</connections>
</file>

<file path=xl/sharedStrings.xml><?xml version="1.0" encoding="utf-8"?>
<sst xmlns="http://schemas.openxmlformats.org/spreadsheetml/2006/main" count="42" uniqueCount="18">
  <si>
    <t>Student Level</t>
  </si>
  <si>
    <t>Men</t>
  </si>
  <si>
    <t>Women</t>
  </si>
  <si>
    <t>Percent Women</t>
  </si>
  <si>
    <t>Total</t>
  </si>
  <si>
    <t>Undergraduate</t>
  </si>
  <si>
    <t>Graduate</t>
  </si>
  <si>
    <t>Professional</t>
  </si>
  <si>
    <t>Postgraduate</t>
  </si>
  <si>
    <t xml:space="preserve">Source: MAUI/Registrar's data warehouse (see Note 1). </t>
  </si>
  <si>
    <t>Total excluding Postgraduate</t>
  </si>
  <si>
    <t>See Note 6 regarding the removal from the counts, in all years, of students who withdrew between the first day of the session and the official census date.</t>
  </si>
  <si>
    <t>Percent Men</t>
  </si>
  <si>
    <t>Fall Semester Headcount Enrollment by Sex</t>
  </si>
  <si>
    <t>continued</t>
  </si>
  <si>
    <t>Grad &amp; Professional Total</t>
  </si>
  <si>
    <r>
      <t xml:space="preserve">Fall Semester Headcount Enrollment by Sex, </t>
    </r>
    <r>
      <rPr>
        <b/>
        <i/>
        <sz val="11"/>
        <rFont val="Arial"/>
        <family val="2"/>
      </rPr>
      <t>continued</t>
    </r>
  </si>
  <si>
    <t>See Note 5 regarding change in reporting by sex effective fall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</si>
</sst>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4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1"/>
      <scheme val="minor"/>
    </font>
    <font>
      <sz val="8"/>
      <name val="Arial"/>
      <family val="2"/>
      <scheme val="minor"/>
    </font>
    <font>
      <sz val="11"/>
      <name val="Arial"/>
      <family val="2"/>
    </font>
    <font>
      <i/>
      <sz val="8"/>
      <color theme="1"/>
      <name val="Arial"/>
      <family val="2"/>
      <scheme val="minor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2" xfId="0" applyFont="1" applyBorder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 wrapText="1"/>
    </xf>
    <xf numFmtId="3" fontId="5" fillId="0" borderId="0" xfId="0" applyNumberFormat="1" applyFont="1"/>
    <xf numFmtId="0" fontId="5" fillId="0" borderId="3" xfId="0" applyFont="1" applyBorder="1"/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wrapText="1"/>
    </xf>
    <xf numFmtId="0" fontId="5" fillId="0" borderId="2" xfId="0" applyFont="1" applyBorder="1"/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/>
    <xf numFmtId="3" fontId="3" fillId="0" borderId="0" xfId="0" applyNumberFormat="1" applyFont="1"/>
    <xf numFmtId="3" fontId="5" fillId="0" borderId="0" xfId="1" applyNumberFormat="1" applyFont="1"/>
    <xf numFmtId="3" fontId="7" fillId="0" borderId="0" xfId="1" applyNumberFormat="1" applyFont="1"/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3" fillId="2" borderId="4" xfId="0" applyFont="1" applyFill="1" applyBorder="1" applyAlignment="1">
      <alignment horizontal="left"/>
    </xf>
    <xf numFmtId="0" fontId="5" fillId="2" borderId="4" xfId="0" applyFont="1" applyFill="1" applyBorder="1"/>
    <xf numFmtId="3" fontId="3" fillId="2" borderId="4" xfId="0" applyNumberFormat="1" applyFont="1" applyFill="1" applyBorder="1"/>
    <xf numFmtId="0" fontId="1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8D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</a:rPr>
              <a:t>All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Table!$B$32</c:f>
              <c:strCache>
                <c:ptCount val="1"/>
                <c:pt idx="0">
                  <c:v>Percent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Table!$C$32:$L$32</c:f>
              <c:numCache>
                <c:formatCode>0.0%</c:formatCode>
                <c:ptCount val="10"/>
                <c:pt idx="0">
                  <c:v>0.48670603305526916</c:v>
                </c:pt>
                <c:pt idx="1">
                  <c:v>0.48299237745171886</c:v>
                </c:pt>
                <c:pt idx="2">
                  <c:v>0.47930426466632797</c:v>
                </c:pt>
                <c:pt idx="3">
                  <c:v>0.47427701674277017</c:v>
                </c:pt>
                <c:pt idx="4">
                  <c:v>0.46900144896260443</c:v>
                </c:pt>
                <c:pt idx="5">
                  <c:v>0.45981012658227849</c:v>
                </c:pt>
                <c:pt idx="6">
                  <c:v>0.4528936742934051</c:v>
                </c:pt>
                <c:pt idx="7">
                  <c:v>0.44889357218124343</c:v>
                </c:pt>
                <c:pt idx="8">
                  <c:v>0.44852473610581201</c:v>
                </c:pt>
                <c:pt idx="9">
                  <c:v>0.44377154570017702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3-4FFB-9B41-420379134E0A}"/>
            </c:ext>
          </c:extLst>
        </c:ser>
        <c:ser>
          <c:idx val="1"/>
          <c:order val="1"/>
          <c:tx>
            <c:strRef>
              <c:f>Table!$B$33</c:f>
              <c:strCache>
                <c:ptCount val="1"/>
                <c:pt idx="0">
                  <c:v>Percent Women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Table!$C$33:$L$33</c:f>
              <c:numCache>
                <c:formatCode>0.0%</c:formatCode>
                <c:ptCount val="10"/>
                <c:pt idx="0">
                  <c:v>0.51329396694473084</c:v>
                </c:pt>
                <c:pt idx="1">
                  <c:v>0.51700762254828114</c:v>
                </c:pt>
                <c:pt idx="2">
                  <c:v>0.52069573533367208</c:v>
                </c:pt>
                <c:pt idx="3">
                  <c:v>0.52572298325722988</c:v>
                </c:pt>
                <c:pt idx="4">
                  <c:v>0.53099855103739557</c:v>
                </c:pt>
                <c:pt idx="5">
                  <c:v>0.54018987341772151</c:v>
                </c:pt>
                <c:pt idx="6">
                  <c:v>0.5471063257065949</c:v>
                </c:pt>
                <c:pt idx="7">
                  <c:v>0.55110642781875663</c:v>
                </c:pt>
                <c:pt idx="8">
                  <c:v>0.55147526389418799</c:v>
                </c:pt>
                <c:pt idx="9">
                  <c:v>0.55622845429982293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3-4FFB-9B41-420379134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08128"/>
        <c:axId val="1665714368"/>
      </c:lineChart>
      <c:catAx>
        <c:axId val="166570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14368"/>
        <c:crosses val="autoZero"/>
        <c:auto val="1"/>
        <c:lblAlgn val="ctr"/>
        <c:lblOffset val="100"/>
        <c:noMultiLvlLbl val="0"/>
      </c:catAx>
      <c:valAx>
        <c:axId val="1665714368"/>
        <c:scaling>
          <c:orientation val="minMax"/>
          <c:max val="0.8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</a:rPr>
              <a:t>Postgraduate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Table!$B$27</c:f>
              <c:strCache>
                <c:ptCount val="1"/>
                <c:pt idx="0">
                  <c:v>Percent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Table!$C$27:$L$27</c:f>
              <c:numCache>
                <c:formatCode>0.0%</c:formatCode>
                <c:ptCount val="10"/>
                <c:pt idx="0">
                  <c:v>0.57044410413476265</c:v>
                </c:pt>
                <c:pt idx="1">
                  <c:v>0.56991685563114136</c:v>
                </c:pt>
                <c:pt idx="2">
                  <c:v>0.57153075822603716</c:v>
                </c:pt>
                <c:pt idx="3">
                  <c:v>0.58823529411764708</c:v>
                </c:pt>
                <c:pt idx="4">
                  <c:v>0.58301158301158296</c:v>
                </c:pt>
                <c:pt idx="5">
                  <c:v>0.57644305772230886</c:v>
                </c:pt>
                <c:pt idx="6">
                  <c:v>0.57131842713955283</c:v>
                </c:pt>
                <c:pt idx="7">
                  <c:v>0.56989247311827962</c:v>
                </c:pt>
                <c:pt idx="8">
                  <c:v>0.54751773049645391</c:v>
                </c:pt>
                <c:pt idx="9">
                  <c:v>0.54718309859154934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4E-4890-A5B8-C68E13A43176}"/>
            </c:ext>
          </c:extLst>
        </c:ser>
        <c:ser>
          <c:idx val="1"/>
          <c:order val="1"/>
          <c:tx>
            <c:strRef>
              <c:f>Table!$B$28</c:f>
              <c:strCache>
                <c:ptCount val="1"/>
                <c:pt idx="0">
                  <c:v>Percent Women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Table!$C$28:$L$28</c:f>
              <c:numCache>
                <c:formatCode>0.0%</c:formatCode>
                <c:ptCount val="10"/>
                <c:pt idx="0">
                  <c:v>0.42955589586523735</c:v>
                </c:pt>
                <c:pt idx="1">
                  <c:v>0.43008314436885864</c:v>
                </c:pt>
                <c:pt idx="2">
                  <c:v>0.42846924177396278</c:v>
                </c:pt>
                <c:pt idx="3">
                  <c:v>0.41176470588235292</c:v>
                </c:pt>
                <c:pt idx="4">
                  <c:v>0.41698841698841699</c:v>
                </c:pt>
                <c:pt idx="5">
                  <c:v>0.42355694227769108</c:v>
                </c:pt>
                <c:pt idx="6">
                  <c:v>0.42868157286044717</c:v>
                </c:pt>
                <c:pt idx="7">
                  <c:v>0.43010752688172044</c:v>
                </c:pt>
                <c:pt idx="8">
                  <c:v>0.45248226950354609</c:v>
                </c:pt>
                <c:pt idx="9">
                  <c:v>0.45281690140845071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E-4890-A5B8-C68E13A43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08128"/>
        <c:axId val="1665714368"/>
      </c:lineChart>
      <c:catAx>
        <c:axId val="166570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14368"/>
        <c:crosses val="autoZero"/>
        <c:auto val="1"/>
        <c:lblAlgn val="ctr"/>
        <c:lblOffset val="100"/>
        <c:noMultiLvlLbl val="0"/>
      </c:catAx>
      <c:valAx>
        <c:axId val="1665714368"/>
        <c:scaling>
          <c:orientation val="minMax"/>
          <c:max val="0.8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</a:rPr>
              <a:t>Undergraduate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Table!$B$7</c:f>
              <c:strCache>
                <c:ptCount val="1"/>
                <c:pt idx="0">
                  <c:v>Percent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Table!$C$7:$L$7</c:f>
              <c:numCache>
                <c:formatCode>0.0%</c:formatCode>
                <c:ptCount val="10"/>
                <c:pt idx="0">
                  <c:v>0.48078164679550639</c:v>
                </c:pt>
                <c:pt idx="1">
                  <c:v>0.47472798193389448</c:v>
                </c:pt>
                <c:pt idx="2">
                  <c:v>0.47184251452893511</c:v>
                </c:pt>
                <c:pt idx="3">
                  <c:v>0.46660253461039775</c:v>
                </c:pt>
                <c:pt idx="4">
                  <c:v>0.46115074110460896</c:v>
                </c:pt>
                <c:pt idx="5">
                  <c:v>0.4524300573888092</c:v>
                </c:pt>
                <c:pt idx="6">
                  <c:v>0.44261384672343579</c:v>
                </c:pt>
                <c:pt idx="7">
                  <c:v>0.43922086196695947</c:v>
                </c:pt>
                <c:pt idx="8">
                  <c:v>0.43854496159060097</c:v>
                </c:pt>
                <c:pt idx="9">
                  <c:v>0.43539449379892692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2-41EF-854B-79672C5E9D05}"/>
            </c:ext>
          </c:extLst>
        </c:ser>
        <c:ser>
          <c:idx val="1"/>
          <c:order val="1"/>
          <c:tx>
            <c:strRef>
              <c:f>Table!$B$8</c:f>
              <c:strCache>
                <c:ptCount val="1"/>
                <c:pt idx="0">
                  <c:v>Percent Women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Table!$C$8:$L$8</c:f>
              <c:numCache>
                <c:formatCode>0.0%</c:formatCode>
                <c:ptCount val="10"/>
                <c:pt idx="0">
                  <c:v>0.51921835320449361</c:v>
                </c:pt>
                <c:pt idx="1">
                  <c:v>0.52527201806610557</c:v>
                </c:pt>
                <c:pt idx="2">
                  <c:v>0.52815748547106489</c:v>
                </c:pt>
                <c:pt idx="3">
                  <c:v>0.5333974653896022</c:v>
                </c:pt>
                <c:pt idx="4">
                  <c:v>0.53884925889539104</c:v>
                </c:pt>
                <c:pt idx="5">
                  <c:v>0.54756994261119085</c:v>
                </c:pt>
                <c:pt idx="6">
                  <c:v>0.55738615327656427</c:v>
                </c:pt>
                <c:pt idx="7">
                  <c:v>0.56077913803304058</c:v>
                </c:pt>
                <c:pt idx="8">
                  <c:v>0.56145503840939903</c:v>
                </c:pt>
                <c:pt idx="9">
                  <c:v>0.56460550620107308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2-41EF-854B-79672C5E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08128"/>
        <c:axId val="1665714368"/>
      </c:lineChart>
      <c:catAx>
        <c:axId val="166570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14368"/>
        <c:crosses val="autoZero"/>
        <c:auto val="1"/>
        <c:lblAlgn val="ctr"/>
        <c:lblOffset val="100"/>
        <c:noMultiLvlLbl val="0"/>
      </c:catAx>
      <c:valAx>
        <c:axId val="1665714368"/>
        <c:scaling>
          <c:orientation val="minMax"/>
          <c:max val="0.8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</a:rPr>
              <a:t>Graduate and Professional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Table!$B$42</c:f>
              <c:strCache>
                <c:ptCount val="1"/>
                <c:pt idx="0">
                  <c:v>Percent 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Table!$C$42:$L$42</c:f>
              <c:numCache>
                <c:formatCode>0.0%</c:formatCode>
                <c:ptCount val="10"/>
                <c:pt idx="0">
                  <c:v>0.49049276914836637</c:v>
                </c:pt>
                <c:pt idx="1">
                  <c:v>0.49447624118195127</c:v>
                </c:pt>
                <c:pt idx="2">
                  <c:v>0.48630226766286538</c:v>
                </c:pt>
                <c:pt idx="3">
                  <c:v>0.47901686494966661</c:v>
                </c:pt>
                <c:pt idx="4">
                  <c:v>0.47367740266459707</c:v>
                </c:pt>
                <c:pt idx="5">
                  <c:v>0.46169203893186922</c:v>
                </c:pt>
                <c:pt idx="6">
                  <c:v>0.46114925912540655</c:v>
                </c:pt>
                <c:pt idx="7">
                  <c:v>0.45573240487440936</c:v>
                </c:pt>
                <c:pt idx="8">
                  <c:v>0.45879676440849343</c:v>
                </c:pt>
                <c:pt idx="9">
                  <c:v>0.44919786096256686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5-41FD-B7AB-08A0499CDBCC}"/>
            </c:ext>
          </c:extLst>
        </c:ser>
        <c:ser>
          <c:idx val="1"/>
          <c:order val="1"/>
          <c:tx>
            <c:strRef>
              <c:f>Table!$B$43</c:f>
              <c:strCache>
                <c:ptCount val="1"/>
                <c:pt idx="0">
                  <c:v>Percent Women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Table!$C$43:$L$43</c:f>
              <c:numCache>
                <c:formatCode>0.0%</c:formatCode>
                <c:ptCount val="10"/>
                <c:pt idx="0">
                  <c:v>0.50950723085163363</c:v>
                </c:pt>
                <c:pt idx="1">
                  <c:v>0.50552375881804867</c:v>
                </c:pt>
                <c:pt idx="2">
                  <c:v>0.51369773233713467</c:v>
                </c:pt>
                <c:pt idx="3">
                  <c:v>0.52098313505033333</c:v>
                </c:pt>
                <c:pt idx="4">
                  <c:v>0.52632259733540288</c:v>
                </c:pt>
                <c:pt idx="5">
                  <c:v>0.53830796106813072</c:v>
                </c:pt>
                <c:pt idx="6">
                  <c:v>0.53885074087459339</c:v>
                </c:pt>
                <c:pt idx="7">
                  <c:v>0.54426759512559064</c:v>
                </c:pt>
                <c:pt idx="8">
                  <c:v>0.54120323559150663</c:v>
                </c:pt>
                <c:pt idx="9">
                  <c:v>0.55080213903743314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5-41FD-B7AB-08A0499CD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08128"/>
        <c:axId val="1665714368"/>
      </c:lineChart>
      <c:catAx>
        <c:axId val="166570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14368"/>
        <c:crosses val="autoZero"/>
        <c:auto val="1"/>
        <c:lblAlgn val="ctr"/>
        <c:lblOffset val="100"/>
        <c:noMultiLvlLbl val="0"/>
      </c:catAx>
      <c:valAx>
        <c:axId val="1665714368"/>
        <c:scaling>
          <c:orientation val="minMax"/>
          <c:max val="0.8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7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15</xdr:row>
      <xdr:rowOff>133350</xdr:rowOff>
    </xdr:from>
    <xdr:to>
      <xdr:col>12</xdr:col>
      <xdr:colOff>389890</xdr:colOff>
      <xdr:row>28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379BED-63F6-458A-B5EB-C566CBB7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133350</xdr:rowOff>
    </xdr:from>
    <xdr:to>
      <xdr:col>6</xdr:col>
      <xdr:colOff>88265</xdr:colOff>
      <xdr:row>28</xdr:row>
      <xdr:rowOff>82550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734DA-1E71-4197-9FB4-D7C28BEFF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120650</xdr:rowOff>
    </xdr:from>
    <xdr:to>
      <xdr:col>6</xdr:col>
      <xdr:colOff>85090</xdr:colOff>
      <xdr:row>14</xdr:row>
      <xdr:rowOff>41275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C11ED79-6A42-4CEA-A11E-F423D0CEB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304800</xdr:colOff>
      <xdr:row>1</xdr:row>
      <xdr:rowOff>123825</xdr:rowOff>
    </xdr:from>
    <xdr:to>
      <xdr:col>12</xdr:col>
      <xdr:colOff>389890</xdr:colOff>
      <xdr:row>14</xdr:row>
      <xdr:rowOff>44450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A50C27F-1EDA-470E-9668-E34F58D09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ataDiges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8D100"/>
      </a:accent1>
      <a:accent2>
        <a:srgbClr val="000000"/>
      </a:accent2>
      <a:accent3>
        <a:srgbClr val="7F7F7F"/>
      </a:accent3>
      <a:accent4>
        <a:srgbClr val="D2D2D2"/>
      </a:accent4>
      <a:accent5>
        <a:srgbClr val="FFEC8F"/>
      </a:accent5>
      <a:accent6>
        <a:srgbClr val="FFF6C9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D34A-DFDC-496A-AEA7-5C9B94EA55BC}">
  <sheetPr>
    <pageSetUpPr fitToPage="1"/>
  </sheetPr>
  <dimension ref="A1:L44"/>
  <sheetViews>
    <sheetView tabSelected="1" workbookViewId="0">
      <selection activeCell="A35" sqref="A35"/>
    </sheetView>
  </sheetViews>
  <sheetFormatPr defaultColWidth="9" defaultRowHeight="12.5" x14ac:dyDescent="0.25"/>
  <cols>
    <col min="1" max="1" width="9" style="1"/>
    <col min="2" max="2" width="20" style="1" customWidth="1"/>
    <col min="3" max="16384" width="9" style="1"/>
  </cols>
  <sheetData>
    <row r="1" spans="1:12" ht="15" customHeight="1" x14ac:dyDescent="0.3">
      <c r="A1" s="13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2"/>
    </row>
    <row r="2" spans="1:12" ht="6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2" t="s">
        <v>0</v>
      </c>
      <c r="B3" s="3"/>
      <c r="C3" s="8">
        <v>2015</v>
      </c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8">
        <v>2022</v>
      </c>
      <c r="K3" s="8">
        <v>2023</v>
      </c>
      <c r="L3" s="8">
        <v>2024</v>
      </c>
    </row>
    <row r="4" spans="1:12" x14ac:dyDescent="0.25">
      <c r="A4" s="4" t="s">
        <v>5</v>
      </c>
      <c r="B4" s="5"/>
      <c r="C4" s="25">
        <f t="shared" ref="C4:L4" si="0">SUM(C5:C6)</f>
        <v>23233</v>
      </c>
      <c r="D4" s="25">
        <f t="shared" si="0"/>
        <v>24355</v>
      </c>
      <c r="E4" s="25">
        <f t="shared" si="0"/>
        <v>24434</v>
      </c>
      <c r="F4" s="25">
        <f t="shared" si="0"/>
        <v>23909</v>
      </c>
      <c r="G4" s="25">
        <f t="shared" si="0"/>
        <v>23411</v>
      </c>
      <c r="H4" s="25">
        <f t="shared" si="0"/>
        <v>22304</v>
      </c>
      <c r="I4" s="25">
        <f t="shared" si="0"/>
        <v>21608</v>
      </c>
      <c r="J4" s="25">
        <f t="shared" si="0"/>
        <v>21973</v>
      </c>
      <c r="K4" s="25">
        <f t="shared" si="0"/>
        <v>22130</v>
      </c>
      <c r="L4" s="25">
        <f t="shared" si="0"/>
        <v>22738</v>
      </c>
    </row>
    <row r="5" spans="1:12" x14ac:dyDescent="0.25">
      <c r="A5" s="5"/>
      <c r="B5" s="6" t="s">
        <v>1</v>
      </c>
      <c r="C5" s="26">
        <v>11170</v>
      </c>
      <c r="D5" s="26">
        <v>11562</v>
      </c>
      <c r="E5" s="26">
        <v>11529</v>
      </c>
      <c r="F5" s="26">
        <v>11156</v>
      </c>
      <c r="G5" s="26">
        <v>10796</v>
      </c>
      <c r="H5" s="26">
        <v>10091</v>
      </c>
      <c r="I5" s="26">
        <v>9564</v>
      </c>
      <c r="J5" s="26">
        <v>9651</v>
      </c>
      <c r="K5" s="26">
        <v>9705</v>
      </c>
      <c r="L5" s="26">
        <v>9900</v>
      </c>
    </row>
    <row r="6" spans="1:12" x14ac:dyDescent="0.25">
      <c r="A6" s="5"/>
      <c r="B6" s="6" t="s">
        <v>2</v>
      </c>
      <c r="C6" s="26">
        <v>12063</v>
      </c>
      <c r="D6" s="26">
        <v>12793</v>
      </c>
      <c r="E6" s="26">
        <v>12905</v>
      </c>
      <c r="F6" s="26">
        <v>12753</v>
      </c>
      <c r="G6" s="26">
        <v>12615</v>
      </c>
      <c r="H6" s="26">
        <v>12213</v>
      </c>
      <c r="I6" s="26">
        <v>12044</v>
      </c>
      <c r="J6" s="26">
        <v>12322</v>
      </c>
      <c r="K6" s="26">
        <v>12425</v>
      </c>
      <c r="L6" s="26">
        <v>12838</v>
      </c>
    </row>
    <row r="7" spans="1:12" x14ac:dyDescent="0.25">
      <c r="A7" s="5"/>
      <c r="B7" s="28" t="s">
        <v>12</v>
      </c>
      <c r="C7" s="29">
        <f>C5/C$4</f>
        <v>0.48078164679550639</v>
      </c>
      <c r="D7" s="29">
        <f t="shared" ref="D7:L8" si="1">D5/D$4</f>
        <v>0.47472798193389448</v>
      </c>
      <c r="E7" s="29">
        <f t="shared" si="1"/>
        <v>0.47184251452893511</v>
      </c>
      <c r="F7" s="29">
        <f t="shared" si="1"/>
        <v>0.46660253461039775</v>
      </c>
      <c r="G7" s="29">
        <f t="shared" si="1"/>
        <v>0.46115074110460896</v>
      </c>
      <c r="H7" s="29">
        <f t="shared" si="1"/>
        <v>0.4524300573888092</v>
      </c>
      <c r="I7" s="29">
        <f t="shared" si="1"/>
        <v>0.44261384672343579</v>
      </c>
      <c r="J7" s="29">
        <f t="shared" si="1"/>
        <v>0.43922086196695947</v>
      </c>
      <c r="K7" s="29">
        <f t="shared" si="1"/>
        <v>0.43854496159060097</v>
      </c>
      <c r="L7" s="29">
        <f t="shared" si="1"/>
        <v>0.43539449379892692</v>
      </c>
    </row>
    <row r="8" spans="1:12" x14ac:dyDescent="0.25">
      <c r="A8" s="16"/>
      <c r="B8" s="17" t="s">
        <v>3</v>
      </c>
      <c r="C8" s="18">
        <f>C6/C$4</f>
        <v>0.51921835320449361</v>
      </c>
      <c r="D8" s="18">
        <f t="shared" si="1"/>
        <v>0.52527201806610557</v>
      </c>
      <c r="E8" s="18">
        <f t="shared" si="1"/>
        <v>0.52815748547106489</v>
      </c>
      <c r="F8" s="18">
        <f t="shared" si="1"/>
        <v>0.5333974653896022</v>
      </c>
      <c r="G8" s="18">
        <f t="shared" si="1"/>
        <v>0.53884925889539104</v>
      </c>
      <c r="H8" s="18">
        <f t="shared" si="1"/>
        <v>0.54756994261119085</v>
      </c>
      <c r="I8" s="18">
        <f t="shared" si="1"/>
        <v>0.55738615327656427</v>
      </c>
      <c r="J8" s="18">
        <f t="shared" si="1"/>
        <v>0.56077913803304058</v>
      </c>
      <c r="K8" s="18">
        <f t="shared" si="1"/>
        <v>0.56145503840939903</v>
      </c>
      <c r="L8" s="18">
        <f t="shared" si="1"/>
        <v>0.56460550620107308</v>
      </c>
    </row>
    <row r="9" spans="1:12" x14ac:dyDescent="0.25">
      <c r="A9" s="4" t="s">
        <v>6</v>
      </c>
      <c r="B9" s="5"/>
      <c r="C9" s="25">
        <f t="shared" ref="C9:L9" si="2">SUM(C10:C11)</f>
        <v>5669</v>
      </c>
      <c r="D9" s="25">
        <f t="shared" si="2"/>
        <v>5678</v>
      </c>
      <c r="E9" s="25">
        <f t="shared" si="2"/>
        <v>5782</v>
      </c>
      <c r="F9" s="25">
        <f t="shared" si="2"/>
        <v>5808</v>
      </c>
      <c r="G9" s="25">
        <f t="shared" si="2"/>
        <v>5874</v>
      </c>
      <c r="H9" s="25">
        <f t="shared" si="2"/>
        <v>6141</v>
      </c>
      <c r="I9" s="25">
        <f t="shared" si="2"/>
        <v>6415</v>
      </c>
      <c r="J9" s="25">
        <f t="shared" si="2"/>
        <v>6156</v>
      </c>
      <c r="K9" s="25">
        <f t="shared" si="2"/>
        <v>6079</v>
      </c>
      <c r="L9" s="25">
        <f t="shared" si="2"/>
        <v>6164</v>
      </c>
    </row>
    <row r="10" spans="1:12" x14ac:dyDescent="0.25">
      <c r="A10" s="5"/>
      <c r="B10" s="6" t="s">
        <v>1</v>
      </c>
      <c r="C10" s="26">
        <v>2756</v>
      </c>
      <c r="D10" s="26">
        <v>2784</v>
      </c>
      <c r="E10" s="26">
        <v>2792</v>
      </c>
      <c r="F10" s="26">
        <v>2742</v>
      </c>
      <c r="G10" s="26">
        <v>2754</v>
      </c>
      <c r="H10" s="26">
        <v>2818</v>
      </c>
      <c r="I10" s="26">
        <v>2942</v>
      </c>
      <c r="J10" s="26">
        <v>2802</v>
      </c>
      <c r="K10" s="26">
        <v>2775</v>
      </c>
      <c r="L10" s="26">
        <v>2761</v>
      </c>
    </row>
    <row r="11" spans="1:12" x14ac:dyDescent="0.25">
      <c r="A11" s="5"/>
      <c r="B11" s="6" t="s">
        <v>2</v>
      </c>
      <c r="C11" s="26">
        <v>2913</v>
      </c>
      <c r="D11" s="26">
        <v>2894</v>
      </c>
      <c r="E11" s="26">
        <v>2990</v>
      </c>
      <c r="F11" s="26">
        <v>3066</v>
      </c>
      <c r="G11" s="26">
        <v>3120</v>
      </c>
      <c r="H11" s="26">
        <v>3323</v>
      </c>
      <c r="I11" s="26">
        <v>3473</v>
      </c>
      <c r="J11" s="26">
        <v>3354</v>
      </c>
      <c r="K11" s="26">
        <v>3304</v>
      </c>
      <c r="L11" s="26">
        <v>3403</v>
      </c>
    </row>
    <row r="12" spans="1:12" x14ac:dyDescent="0.25">
      <c r="A12" s="5"/>
      <c r="B12" s="28" t="s">
        <v>12</v>
      </c>
      <c r="C12" s="29">
        <f>C10/C$9</f>
        <v>0.48615276062797669</v>
      </c>
      <c r="D12" s="29">
        <f t="shared" ref="D12:L13" si="3">D10/D$9</f>
        <v>0.49031349066572738</v>
      </c>
      <c r="E12" s="29">
        <f t="shared" si="3"/>
        <v>0.48287789692148048</v>
      </c>
      <c r="F12" s="29">
        <f t="shared" si="3"/>
        <v>0.47210743801652894</v>
      </c>
      <c r="G12" s="29">
        <f t="shared" si="3"/>
        <v>0.46884576098059244</v>
      </c>
      <c r="H12" s="29">
        <f t="shared" si="3"/>
        <v>0.45888291809151605</v>
      </c>
      <c r="I12" s="29">
        <f t="shared" si="3"/>
        <v>0.45861262665627434</v>
      </c>
      <c r="J12" s="29">
        <f t="shared" si="3"/>
        <v>0.45516569200779727</v>
      </c>
      <c r="K12" s="29">
        <f t="shared" si="3"/>
        <v>0.45648955420299392</v>
      </c>
      <c r="L12" s="29">
        <f t="shared" si="3"/>
        <v>0.44792342634652821</v>
      </c>
    </row>
    <row r="13" spans="1:12" x14ac:dyDescent="0.25">
      <c r="A13" s="16"/>
      <c r="B13" s="17" t="s">
        <v>3</v>
      </c>
      <c r="C13" s="18">
        <f>C11/C$9</f>
        <v>0.51384723937202326</v>
      </c>
      <c r="D13" s="18">
        <f t="shared" si="3"/>
        <v>0.50968650933427262</v>
      </c>
      <c r="E13" s="18">
        <f t="shared" si="3"/>
        <v>0.51712210307851958</v>
      </c>
      <c r="F13" s="18">
        <f t="shared" si="3"/>
        <v>0.52789256198347112</v>
      </c>
      <c r="G13" s="18">
        <f t="shared" si="3"/>
        <v>0.5311542390194075</v>
      </c>
      <c r="H13" s="18">
        <f t="shared" si="3"/>
        <v>0.54111708190848395</v>
      </c>
      <c r="I13" s="18">
        <f t="shared" si="3"/>
        <v>0.54138737334372566</v>
      </c>
      <c r="J13" s="18">
        <f t="shared" si="3"/>
        <v>0.54483430799220278</v>
      </c>
      <c r="K13" s="18">
        <f t="shared" si="3"/>
        <v>0.54351044579700614</v>
      </c>
      <c r="L13" s="18">
        <f t="shared" si="3"/>
        <v>0.55207657365347174</v>
      </c>
    </row>
    <row r="14" spans="1:12" x14ac:dyDescent="0.25">
      <c r="A14" s="4" t="s">
        <v>7</v>
      </c>
      <c r="B14" s="5"/>
      <c r="C14" s="25">
        <f t="shared" ref="C14:L14" si="4">SUM(C15:C16)</f>
        <v>1799</v>
      </c>
      <c r="D14" s="25">
        <f t="shared" si="4"/>
        <v>1835</v>
      </c>
      <c r="E14" s="25">
        <f t="shared" si="4"/>
        <v>1847</v>
      </c>
      <c r="F14" s="25">
        <f t="shared" si="4"/>
        <v>1841</v>
      </c>
      <c r="G14" s="25">
        <f t="shared" si="4"/>
        <v>1857</v>
      </c>
      <c r="H14" s="25">
        <f t="shared" si="4"/>
        <v>1873</v>
      </c>
      <c r="I14" s="25">
        <f t="shared" si="4"/>
        <v>1886</v>
      </c>
      <c r="J14" s="25">
        <f t="shared" si="4"/>
        <v>1886</v>
      </c>
      <c r="K14" s="25">
        <f t="shared" si="4"/>
        <v>1833</v>
      </c>
      <c r="L14" s="25">
        <f t="shared" si="4"/>
        <v>1877</v>
      </c>
    </row>
    <row r="15" spans="1:12" x14ac:dyDescent="0.25">
      <c r="A15" s="5"/>
      <c r="B15" s="6" t="s">
        <v>1</v>
      </c>
      <c r="C15" s="26">
        <v>907</v>
      </c>
      <c r="D15" s="26">
        <v>931</v>
      </c>
      <c r="E15" s="26">
        <v>918</v>
      </c>
      <c r="F15" s="26">
        <v>922</v>
      </c>
      <c r="G15" s="26">
        <v>908</v>
      </c>
      <c r="H15" s="26">
        <v>882</v>
      </c>
      <c r="I15" s="26">
        <v>886</v>
      </c>
      <c r="J15" s="26">
        <v>863</v>
      </c>
      <c r="K15" s="26">
        <v>855</v>
      </c>
      <c r="L15" s="26">
        <v>851</v>
      </c>
    </row>
    <row r="16" spans="1:12" x14ac:dyDescent="0.25">
      <c r="A16" s="5"/>
      <c r="B16" s="6" t="s">
        <v>2</v>
      </c>
      <c r="C16" s="26">
        <v>892</v>
      </c>
      <c r="D16" s="26">
        <v>904</v>
      </c>
      <c r="E16" s="26">
        <v>929</v>
      </c>
      <c r="F16" s="26">
        <v>919</v>
      </c>
      <c r="G16" s="26">
        <v>949</v>
      </c>
      <c r="H16" s="26">
        <v>991</v>
      </c>
      <c r="I16" s="26">
        <v>1000</v>
      </c>
      <c r="J16" s="26">
        <v>1023</v>
      </c>
      <c r="K16" s="26">
        <v>978</v>
      </c>
      <c r="L16" s="26">
        <v>1026</v>
      </c>
    </row>
    <row r="17" spans="1:12" x14ac:dyDescent="0.25">
      <c r="A17" s="5"/>
      <c r="B17" s="28" t="s">
        <v>12</v>
      </c>
      <c r="C17" s="29">
        <f>C15/C$14</f>
        <v>0.50416898276820454</v>
      </c>
      <c r="D17" s="29">
        <f t="shared" ref="D17:L18" si="5">D15/D$14</f>
        <v>0.50735694822888289</v>
      </c>
      <c r="E17" s="29">
        <f t="shared" si="5"/>
        <v>0.49702219815917703</v>
      </c>
      <c r="F17" s="29">
        <f t="shared" si="5"/>
        <v>0.50081477457903312</v>
      </c>
      <c r="G17" s="29">
        <f t="shared" si="5"/>
        <v>0.48896068928379105</v>
      </c>
      <c r="H17" s="29">
        <f t="shared" si="5"/>
        <v>0.47090229578216763</v>
      </c>
      <c r="I17" s="29">
        <f t="shared" si="5"/>
        <v>0.46977730646871685</v>
      </c>
      <c r="J17" s="29">
        <f t="shared" si="5"/>
        <v>0.45758218451749733</v>
      </c>
      <c r="K17" s="29">
        <f t="shared" si="5"/>
        <v>0.46644844517184941</v>
      </c>
      <c r="L17" s="29">
        <f t="shared" si="5"/>
        <v>0.45338305807139051</v>
      </c>
    </row>
    <row r="18" spans="1:12" x14ac:dyDescent="0.25">
      <c r="A18" s="5"/>
      <c r="B18" s="28" t="s">
        <v>3</v>
      </c>
      <c r="C18" s="29">
        <f>C16/C$14</f>
        <v>0.49583101723179546</v>
      </c>
      <c r="D18" s="29">
        <f t="shared" si="5"/>
        <v>0.49264305177111717</v>
      </c>
      <c r="E18" s="29">
        <f t="shared" si="5"/>
        <v>0.50297780184082297</v>
      </c>
      <c r="F18" s="29">
        <f t="shared" si="5"/>
        <v>0.49918522542096688</v>
      </c>
      <c r="G18" s="29">
        <f t="shared" si="5"/>
        <v>0.51103931071620889</v>
      </c>
      <c r="H18" s="29">
        <f t="shared" si="5"/>
        <v>0.52909770421783231</v>
      </c>
      <c r="I18" s="29">
        <f t="shared" si="5"/>
        <v>0.53022269353128315</v>
      </c>
      <c r="J18" s="29">
        <f t="shared" si="5"/>
        <v>0.54241781548250267</v>
      </c>
      <c r="K18" s="29">
        <f t="shared" si="5"/>
        <v>0.53355155482815053</v>
      </c>
      <c r="L18" s="29">
        <f t="shared" si="5"/>
        <v>0.54661694192860943</v>
      </c>
    </row>
    <row r="19" spans="1:12" x14ac:dyDescent="0.25">
      <c r="A19" s="30" t="s">
        <v>10</v>
      </c>
      <c r="B19" s="31"/>
      <c r="C19" s="32">
        <f t="shared" ref="C19:L19" si="6">SUM(C20:C21)</f>
        <v>30701</v>
      </c>
      <c r="D19" s="32">
        <f t="shared" si="6"/>
        <v>31868</v>
      </c>
      <c r="E19" s="32">
        <f t="shared" si="6"/>
        <v>32063</v>
      </c>
      <c r="F19" s="32">
        <f t="shared" si="6"/>
        <v>31558</v>
      </c>
      <c r="G19" s="32">
        <f t="shared" si="6"/>
        <v>31142</v>
      </c>
      <c r="H19" s="32">
        <f t="shared" si="6"/>
        <v>30318</v>
      </c>
      <c r="I19" s="32">
        <f t="shared" si="6"/>
        <v>29909</v>
      </c>
      <c r="J19" s="32">
        <f t="shared" si="6"/>
        <v>30015</v>
      </c>
      <c r="K19" s="32">
        <f t="shared" si="6"/>
        <v>30042</v>
      </c>
      <c r="L19" s="32">
        <f t="shared" si="6"/>
        <v>30779</v>
      </c>
    </row>
    <row r="20" spans="1:12" x14ac:dyDescent="0.25">
      <c r="A20" s="5"/>
      <c r="B20" s="6" t="s">
        <v>1</v>
      </c>
      <c r="C20" s="26">
        <f t="shared" ref="C20:L21" si="7">+C5+C10+C15</f>
        <v>14833</v>
      </c>
      <c r="D20" s="26">
        <f t="shared" si="7"/>
        <v>15277</v>
      </c>
      <c r="E20" s="26">
        <f t="shared" si="7"/>
        <v>15239</v>
      </c>
      <c r="F20" s="26">
        <f t="shared" si="7"/>
        <v>14820</v>
      </c>
      <c r="G20" s="26">
        <f t="shared" si="7"/>
        <v>14458</v>
      </c>
      <c r="H20" s="26">
        <f t="shared" si="7"/>
        <v>13791</v>
      </c>
      <c r="I20" s="26">
        <f t="shared" si="7"/>
        <v>13392</v>
      </c>
      <c r="J20" s="26">
        <f t="shared" si="7"/>
        <v>13316</v>
      </c>
      <c r="K20" s="26">
        <f t="shared" si="7"/>
        <v>13335</v>
      </c>
      <c r="L20" s="26">
        <f t="shared" si="7"/>
        <v>13512</v>
      </c>
    </row>
    <row r="21" spans="1:12" x14ac:dyDescent="0.25">
      <c r="A21" s="5"/>
      <c r="B21" s="6" t="s">
        <v>2</v>
      </c>
      <c r="C21" s="26">
        <f t="shared" si="7"/>
        <v>15868</v>
      </c>
      <c r="D21" s="26">
        <f t="shared" si="7"/>
        <v>16591</v>
      </c>
      <c r="E21" s="26">
        <f t="shared" si="7"/>
        <v>16824</v>
      </c>
      <c r="F21" s="26">
        <f t="shared" si="7"/>
        <v>16738</v>
      </c>
      <c r="G21" s="26">
        <f t="shared" si="7"/>
        <v>16684</v>
      </c>
      <c r="H21" s="26">
        <f t="shared" si="7"/>
        <v>16527</v>
      </c>
      <c r="I21" s="26">
        <f t="shared" si="7"/>
        <v>16517</v>
      </c>
      <c r="J21" s="26">
        <f t="shared" si="7"/>
        <v>16699</v>
      </c>
      <c r="K21" s="26">
        <f t="shared" si="7"/>
        <v>16707</v>
      </c>
      <c r="L21" s="27">
        <f t="shared" si="7"/>
        <v>17267</v>
      </c>
    </row>
    <row r="22" spans="1:12" x14ac:dyDescent="0.25">
      <c r="A22" s="5"/>
      <c r="B22" s="28" t="s">
        <v>12</v>
      </c>
      <c r="C22" s="29">
        <f>C20/C$19</f>
        <v>0.48314387153512917</v>
      </c>
      <c r="D22" s="29">
        <f t="shared" ref="D22:L23" si="8">D20/D$19</f>
        <v>0.47938370779465295</v>
      </c>
      <c r="E22" s="29">
        <f t="shared" si="8"/>
        <v>0.47528303652184761</v>
      </c>
      <c r="F22" s="29">
        <f t="shared" si="8"/>
        <v>0.46961150896761517</v>
      </c>
      <c r="G22" s="29">
        <f t="shared" si="8"/>
        <v>0.46426048423351102</v>
      </c>
      <c r="H22" s="29">
        <f t="shared" si="8"/>
        <v>0.4548782901246784</v>
      </c>
      <c r="I22" s="29">
        <f t="shared" si="8"/>
        <v>0.44775819987294796</v>
      </c>
      <c r="J22" s="29">
        <f t="shared" si="8"/>
        <v>0.44364484424454437</v>
      </c>
      <c r="K22" s="29">
        <f t="shared" si="8"/>
        <v>0.44387857000199721</v>
      </c>
      <c r="L22" s="29">
        <f t="shared" si="8"/>
        <v>0.43900061730400597</v>
      </c>
    </row>
    <row r="23" spans="1:12" x14ac:dyDescent="0.25">
      <c r="A23" s="22"/>
      <c r="B23" s="23" t="s">
        <v>3</v>
      </c>
      <c r="C23" s="24">
        <f>C21/C$19</f>
        <v>0.51685612846487083</v>
      </c>
      <c r="D23" s="24">
        <f t="shared" si="8"/>
        <v>0.52061629220534711</v>
      </c>
      <c r="E23" s="24">
        <f t="shared" si="8"/>
        <v>0.52471696347815244</v>
      </c>
      <c r="F23" s="24">
        <f t="shared" si="8"/>
        <v>0.53038849103238483</v>
      </c>
      <c r="G23" s="24">
        <f t="shared" si="8"/>
        <v>0.53573951576648904</v>
      </c>
      <c r="H23" s="24">
        <f t="shared" si="8"/>
        <v>0.5451217098753216</v>
      </c>
      <c r="I23" s="24">
        <f t="shared" si="8"/>
        <v>0.55224180012705204</v>
      </c>
      <c r="J23" s="24">
        <f t="shared" si="8"/>
        <v>0.55635515575545558</v>
      </c>
      <c r="K23" s="24">
        <f t="shared" si="8"/>
        <v>0.55612142999800285</v>
      </c>
      <c r="L23" s="24">
        <f t="shared" si="8"/>
        <v>0.56099938269599403</v>
      </c>
    </row>
    <row r="24" spans="1:12" x14ac:dyDescent="0.25">
      <c r="A24" s="4" t="s">
        <v>8</v>
      </c>
      <c r="B24" s="5"/>
      <c r="C24" s="25">
        <f t="shared" ref="C24:L24" si="9">SUM(C25:C26)</f>
        <v>1306</v>
      </c>
      <c r="D24" s="25">
        <f t="shared" si="9"/>
        <v>1323</v>
      </c>
      <c r="E24" s="25">
        <f t="shared" si="9"/>
        <v>1398</v>
      </c>
      <c r="F24" s="25">
        <f t="shared" si="9"/>
        <v>1292</v>
      </c>
      <c r="G24" s="25">
        <f t="shared" si="9"/>
        <v>1295</v>
      </c>
      <c r="H24" s="25">
        <f t="shared" si="9"/>
        <v>1282</v>
      </c>
      <c r="I24" s="25">
        <f t="shared" si="9"/>
        <v>1297</v>
      </c>
      <c r="J24" s="25">
        <f t="shared" si="9"/>
        <v>1302</v>
      </c>
      <c r="K24" s="25">
        <f t="shared" si="9"/>
        <v>1410</v>
      </c>
      <c r="L24" s="25">
        <f t="shared" si="9"/>
        <v>1420</v>
      </c>
    </row>
    <row r="25" spans="1:12" x14ac:dyDescent="0.25">
      <c r="A25" s="5"/>
      <c r="B25" s="6" t="s">
        <v>1</v>
      </c>
      <c r="C25" s="26">
        <v>745</v>
      </c>
      <c r="D25" s="26">
        <v>754</v>
      </c>
      <c r="E25" s="27">
        <v>799</v>
      </c>
      <c r="F25" s="27">
        <v>760</v>
      </c>
      <c r="G25" s="27">
        <v>755</v>
      </c>
      <c r="H25" s="27">
        <v>739</v>
      </c>
      <c r="I25" s="27">
        <v>741</v>
      </c>
      <c r="J25" s="27">
        <v>742</v>
      </c>
      <c r="K25" s="27">
        <v>772</v>
      </c>
      <c r="L25" s="27">
        <v>777</v>
      </c>
    </row>
    <row r="26" spans="1:12" x14ac:dyDescent="0.25">
      <c r="A26" s="5"/>
      <c r="B26" s="6" t="s">
        <v>2</v>
      </c>
      <c r="C26" s="26">
        <v>561</v>
      </c>
      <c r="D26" s="26">
        <v>569</v>
      </c>
      <c r="E26" s="27">
        <v>599</v>
      </c>
      <c r="F26" s="27">
        <v>532</v>
      </c>
      <c r="G26" s="27">
        <v>540</v>
      </c>
      <c r="H26" s="27">
        <v>543</v>
      </c>
      <c r="I26" s="27">
        <v>556</v>
      </c>
      <c r="J26" s="27">
        <v>560</v>
      </c>
      <c r="K26" s="27">
        <v>638</v>
      </c>
      <c r="L26" s="27">
        <v>643</v>
      </c>
    </row>
    <row r="27" spans="1:12" x14ac:dyDescent="0.25">
      <c r="A27" s="5"/>
      <c r="B27" s="28" t="s">
        <v>12</v>
      </c>
      <c r="C27" s="29">
        <f>C25/C$24</f>
        <v>0.57044410413476265</v>
      </c>
      <c r="D27" s="29">
        <f t="shared" ref="D27:L28" si="10">D25/D$24</f>
        <v>0.56991685563114136</v>
      </c>
      <c r="E27" s="29">
        <f t="shared" si="10"/>
        <v>0.57153075822603716</v>
      </c>
      <c r="F27" s="29">
        <f t="shared" si="10"/>
        <v>0.58823529411764708</v>
      </c>
      <c r="G27" s="29">
        <f t="shared" si="10"/>
        <v>0.58301158301158296</v>
      </c>
      <c r="H27" s="29">
        <f t="shared" si="10"/>
        <v>0.57644305772230886</v>
      </c>
      <c r="I27" s="29">
        <f t="shared" si="10"/>
        <v>0.57131842713955283</v>
      </c>
      <c r="J27" s="29">
        <f t="shared" si="10"/>
        <v>0.56989247311827962</v>
      </c>
      <c r="K27" s="29">
        <f t="shared" si="10"/>
        <v>0.54751773049645391</v>
      </c>
      <c r="L27" s="29">
        <f t="shared" si="10"/>
        <v>0.54718309859154934</v>
      </c>
    </row>
    <row r="28" spans="1:12" x14ac:dyDescent="0.25">
      <c r="A28" s="5"/>
      <c r="B28" s="28" t="s">
        <v>3</v>
      </c>
      <c r="C28" s="29">
        <f>C26/C$24</f>
        <v>0.42955589586523735</v>
      </c>
      <c r="D28" s="29">
        <f t="shared" si="10"/>
        <v>0.43008314436885864</v>
      </c>
      <c r="E28" s="29">
        <f t="shared" si="10"/>
        <v>0.42846924177396278</v>
      </c>
      <c r="F28" s="29">
        <f t="shared" si="10"/>
        <v>0.41176470588235292</v>
      </c>
      <c r="G28" s="29">
        <f t="shared" si="10"/>
        <v>0.41698841698841699</v>
      </c>
      <c r="H28" s="29">
        <f t="shared" si="10"/>
        <v>0.42355694227769108</v>
      </c>
      <c r="I28" s="29">
        <f t="shared" si="10"/>
        <v>0.42868157286044717</v>
      </c>
      <c r="J28" s="29">
        <f t="shared" si="10"/>
        <v>0.43010752688172044</v>
      </c>
      <c r="K28" s="29">
        <f t="shared" si="10"/>
        <v>0.45248226950354609</v>
      </c>
      <c r="L28" s="29">
        <f t="shared" si="10"/>
        <v>0.45281690140845071</v>
      </c>
    </row>
    <row r="29" spans="1:12" x14ac:dyDescent="0.25">
      <c r="A29" s="30" t="s">
        <v>4</v>
      </c>
      <c r="B29" s="31"/>
      <c r="C29" s="32">
        <f t="shared" ref="C29:L29" si="11">SUM(C30:C31)</f>
        <v>32007</v>
      </c>
      <c r="D29" s="32">
        <f t="shared" si="11"/>
        <v>33191</v>
      </c>
      <c r="E29" s="32">
        <f t="shared" si="11"/>
        <v>33461</v>
      </c>
      <c r="F29" s="32">
        <f t="shared" si="11"/>
        <v>32850</v>
      </c>
      <c r="G29" s="32">
        <f t="shared" si="11"/>
        <v>32437</v>
      </c>
      <c r="H29" s="32">
        <f t="shared" si="11"/>
        <v>31600</v>
      </c>
      <c r="I29" s="32">
        <f t="shared" si="11"/>
        <v>31206</v>
      </c>
      <c r="J29" s="32">
        <f t="shared" si="11"/>
        <v>31317</v>
      </c>
      <c r="K29" s="32">
        <f t="shared" si="11"/>
        <v>31452</v>
      </c>
      <c r="L29" s="32">
        <f t="shared" si="11"/>
        <v>32199</v>
      </c>
    </row>
    <row r="30" spans="1:12" x14ac:dyDescent="0.25">
      <c r="A30" s="5"/>
      <c r="B30" s="6" t="s">
        <v>1</v>
      </c>
      <c r="C30" s="26">
        <f t="shared" ref="C30:L31" si="12">SUM(C5,C10,C15,C25)</f>
        <v>15578</v>
      </c>
      <c r="D30" s="26">
        <f t="shared" si="12"/>
        <v>16031</v>
      </c>
      <c r="E30" s="27">
        <f t="shared" si="12"/>
        <v>16038</v>
      </c>
      <c r="F30" s="27">
        <f t="shared" si="12"/>
        <v>15580</v>
      </c>
      <c r="G30" s="27">
        <f t="shared" si="12"/>
        <v>15213</v>
      </c>
      <c r="H30" s="27">
        <f t="shared" si="12"/>
        <v>14530</v>
      </c>
      <c r="I30" s="27">
        <f t="shared" si="12"/>
        <v>14133</v>
      </c>
      <c r="J30" s="27">
        <f t="shared" si="12"/>
        <v>14058</v>
      </c>
      <c r="K30" s="27">
        <f t="shared" si="12"/>
        <v>14107</v>
      </c>
      <c r="L30" s="27">
        <f t="shared" si="12"/>
        <v>14289</v>
      </c>
    </row>
    <row r="31" spans="1:12" x14ac:dyDescent="0.25">
      <c r="A31" s="5"/>
      <c r="B31" s="6" t="s">
        <v>2</v>
      </c>
      <c r="C31" s="26">
        <f t="shared" si="12"/>
        <v>16429</v>
      </c>
      <c r="D31" s="26">
        <f t="shared" si="12"/>
        <v>17160</v>
      </c>
      <c r="E31" s="27">
        <f t="shared" si="12"/>
        <v>17423</v>
      </c>
      <c r="F31" s="27">
        <f t="shared" si="12"/>
        <v>17270</v>
      </c>
      <c r="G31" s="27">
        <f t="shared" si="12"/>
        <v>17224</v>
      </c>
      <c r="H31" s="27">
        <f t="shared" si="12"/>
        <v>17070</v>
      </c>
      <c r="I31" s="27">
        <f t="shared" si="12"/>
        <v>17073</v>
      </c>
      <c r="J31" s="27">
        <f t="shared" si="12"/>
        <v>17259</v>
      </c>
      <c r="K31" s="27">
        <f t="shared" si="12"/>
        <v>17345</v>
      </c>
      <c r="L31" s="27">
        <f t="shared" si="12"/>
        <v>17910</v>
      </c>
    </row>
    <row r="32" spans="1:12" x14ac:dyDescent="0.25">
      <c r="A32" s="5"/>
      <c r="B32" s="28" t="s">
        <v>12</v>
      </c>
      <c r="C32" s="29">
        <f>C30/C$29</f>
        <v>0.48670603305526916</v>
      </c>
      <c r="D32" s="29">
        <f t="shared" ref="D32:L33" si="13">D30/D$29</f>
        <v>0.48299237745171886</v>
      </c>
      <c r="E32" s="29">
        <f t="shared" si="13"/>
        <v>0.47930426466632797</v>
      </c>
      <c r="F32" s="29">
        <f t="shared" si="13"/>
        <v>0.47427701674277017</v>
      </c>
      <c r="G32" s="29">
        <f t="shared" si="13"/>
        <v>0.46900144896260443</v>
      </c>
      <c r="H32" s="29">
        <f t="shared" si="13"/>
        <v>0.45981012658227849</v>
      </c>
      <c r="I32" s="29">
        <f t="shared" si="13"/>
        <v>0.4528936742934051</v>
      </c>
      <c r="J32" s="29">
        <f t="shared" si="13"/>
        <v>0.44889357218124343</v>
      </c>
      <c r="K32" s="29">
        <f t="shared" si="13"/>
        <v>0.44852473610581201</v>
      </c>
      <c r="L32" s="29">
        <f t="shared" si="13"/>
        <v>0.44377154570017702</v>
      </c>
    </row>
    <row r="33" spans="1:12" x14ac:dyDescent="0.25">
      <c r="A33" s="22"/>
      <c r="B33" s="23" t="s">
        <v>3</v>
      </c>
      <c r="C33" s="24">
        <f>C31/C$29</f>
        <v>0.51329396694473084</v>
      </c>
      <c r="D33" s="24">
        <f t="shared" si="13"/>
        <v>0.51700762254828114</v>
      </c>
      <c r="E33" s="24">
        <f t="shared" si="13"/>
        <v>0.52069573533367208</v>
      </c>
      <c r="F33" s="24">
        <f t="shared" si="13"/>
        <v>0.52572298325722988</v>
      </c>
      <c r="G33" s="24">
        <f t="shared" si="13"/>
        <v>0.53099855103739557</v>
      </c>
      <c r="H33" s="24">
        <f t="shared" si="13"/>
        <v>0.54018987341772151</v>
      </c>
      <c r="I33" s="24">
        <f t="shared" si="13"/>
        <v>0.5471063257065949</v>
      </c>
      <c r="J33" s="24">
        <f t="shared" si="13"/>
        <v>0.55110642781875663</v>
      </c>
      <c r="K33" s="24">
        <f t="shared" si="13"/>
        <v>0.55147526389418799</v>
      </c>
      <c r="L33" s="24">
        <f t="shared" si="13"/>
        <v>0.55622845429982293</v>
      </c>
    </row>
    <row r="34" spans="1:12" x14ac:dyDescent="0.25">
      <c r="A34" s="9" t="s">
        <v>9</v>
      </c>
      <c r="B34" s="5"/>
      <c r="C34" s="7"/>
      <c r="D34" s="7"/>
      <c r="E34" s="7"/>
      <c r="F34" s="5"/>
      <c r="G34" s="5"/>
      <c r="H34" s="5"/>
      <c r="I34" s="5"/>
      <c r="J34" s="5"/>
      <c r="K34" s="5"/>
      <c r="L34" s="33" t="s">
        <v>14</v>
      </c>
    </row>
    <row r="35" spans="1:12" x14ac:dyDescent="0.25">
      <c r="A35" s="9" t="s">
        <v>17</v>
      </c>
      <c r="B35" s="5"/>
      <c r="C35" s="7"/>
      <c r="D35" s="7"/>
      <c r="E35" s="7"/>
      <c r="F35" s="5"/>
      <c r="G35" s="5"/>
      <c r="H35" s="5"/>
      <c r="I35" s="5"/>
      <c r="J35" s="5"/>
      <c r="K35" s="5"/>
      <c r="L35" s="33"/>
    </row>
    <row r="36" spans="1:12" x14ac:dyDescent="0.25">
      <c r="A36" s="9" t="s">
        <v>11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5"/>
      <c r="B37" s="5"/>
      <c r="C37" s="5"/>
      <c r="D37" s="5"/>
      <c r="E37" s="5"/>
    </row>
    <row r="38" spans="1:12" x14ac:dyDescent="0.25">
      <c r="A38" s="5"/>
      <c r="B38" s="5"/>
      <c r="C38" s="5"/>
      <c r="D38" s="5"/>
      <c r="E38" s="5"/>
    </row>
    <row r="39" spans="1:12" x14ac:dyDescent="0.25">
      <c r="A39" s="5"/>
      <c r="B39" s="5" t="s">
        <v>15</v>
      </c>
      <c r="C39" s="15">
        <f>+C40+C41</f>
        <v>7468</v>
      </c>
      <c r="D39" s="15">
        <f t="shared" ref="D39:L39" si="14">+D40+D41</f>
        <v>7513</v>
      </c>
      <c r="E39" s="15">
        <f t="shared" si="14"/>
        <v>7629</v>
      </c>
      <c r="F39" s="15">
        <f t="shared" si="14"/>
        <v>7649</v>
      </c>
      <c r="G39" s="15">
        <f t="shared" si="14"/>
        <v>7731</v>
      </c>
      <c r="H39" s="15">
        <f t="shared" si="14"/>
        <v>8014</v>
      </c>
      <c r="I39" s="15">
        <f t="shared" si="14"/>
        <v>8301</v>
      </c>
      <c r="J39" s="15">
        <f t="shared" si="14"/>
        <v>8042</v>
      </c>
      <c r="K39" s="15">
        <f t="shared" si="14"/>
        <v>7912</v>
      </c>
      <c r="L39" s="15">
        <f t="shared" si="14"/>
        <v>8041</v>
      </c>
    </row>
    <row r="40" spans="1:12" x14ac:dyDescent="0.25">
      <c r="A40" s="5"/>
      <c r="B40" s="5" t="s">
        <v>1</v>
      </c>
      <c r="C40" s="15">
        <f t="shared" ref="C40:L40" si="15">+C10+C15</f>
        <v>3663</v>
      </c>
      <c r="D40" s="15">
        <f t="shared" si="15"/>
        <v>3715</v>
      </c>
      <c r="E40" s="15">
        <f t="shared" si="15"/>
        <v>3710</v>
      </c>
      <c r="F40" s="15">
        <f t="shared" si="15"/>
        <v>3664</v>
      </c>
      <c r="G40" s="15">
        <f t="shared" si="15"/>
        <v>3662</v>
      </c>
      <c r="H40" s="15">
        <f t="shared" si="15"/>
        <v>3700</v>
      </c>
      <c r="I40" s="15">
        <f t="shared" si="15"/>
        <v>3828</v>
      </c>
      <c r="J40" s="15">
        <f t="shared" si="15"/>
        <v>3665</v>
      </c>
      <c r="K40" s="15">
        <f t="shared" si="15"/>
        <v>3630</v>
      </c>
      <c r="L40" s="15">
        <f t="shared" si="15"/>
        <v>3612</v>
      </c>
    </row>
    <row r="41" spans="1:12" x14ac:dyDescent="0.25">
      <c r="A41" s="5"/>
      <c r="B41" s="5" t="s">
        <v>2</v>
      </c>
      <c r="C41" s="15">
        <f t="shared" ref="C41:L41" si="16">+C11+C16</f>
        <v>3805</v>
      </c>
      <c r="D41" s="15">
        <f t="shared" si="16"/>
        <v>3798</v>
      </c>
      <c r="E41" s="15">
        <f t="shared" si="16"/>
        <v>3919</v>
      </c>
      <c r="F41" s="15">
        <f t="shared" si="16"/>
        <v>3985</v>
      </c>
      <c r="G41" s="15">
        <f t="shared" si="16"/>
        <v>4069</v>
      </c>
      <c r="H41" s="15">
        <f t="shared" si="16"/>
        <v>4314</v>
      </c>
      <c r="I41" s="15">
        <f t="shared" si="16"/>
        <v>4473</v>
      </c>
      <c r="J41" s="15">
        <f t="shared" si="16"/>
        <v>4377</v>
      </c>
      <c r="K41" s="15">
        <f t="shared" si="16"/>
        <v>4282</v>
      </c>
      <c r="L41" s="15">
        <f t="shared" si="16"/>
        <v>4429</v>
      </c>
    </row>
    <row r="42" spans="1:12" x14ac:dyDescent="0.25">
      <c r="A42" s="5"/>
      <c r="B42" s="28" t="s">
        <v>12</v>
      </c>
      <c r="C42" s="29">
        <f>+C40/C$39</f>
        <v>0.49049276914836637</v>
      </c>
      <c r="D42" s="29">
        <f t="shared" ref="D42:L43" si="17">+D40/D$39</f>
        <v>0.49447624118195127</v>
      </c>
      <c r="E42" s="29">
        <f t="shared" si="17"/>
        <v>0.48630226766286538</v>
      </c>
      <c r="F42" s="29">
        <f t="shared" si="17"/>
        <v>0.47901686494966661</v>
      </c>
      <c r="G42" s="29">
        <f t="shared" si="17"/>
        <v>0.47367740266459707</v>
      </c>
      <c r="H42" s="29">
        <f t="shared" si="17"/>
        <v>0.46169203893186922</v>
      </c>
      <c r="I42" s="29">
        <f t="shared" si="17"/>
        <v>0.46114925912540655</v>
      </c>
      <c r="J42" s="29">
        <f t="shared" si="17"/>
        <v>0.45573240487440936</v>
      </c>
      <c r="K42" s="29">
        <f t="shared" si="17"/>
        <v>0.45879676440849343</v>
      </c>
      <c r="L42" s="29">
        <f t="shared" si="17"/>
        <v>0.44919786096256686</v>
      </c>
    </row>
    <row r="43" spans="1:12" x14ac:dyDescent="0.25">
      <c r="A43" s="5"/>
      <c r="B43" s="28" t="s">
        <v>3</v>
      </c>
      <c r="C43" s="29">
        <f>+C41/C$39</f>
        <v>0.50950723085163363</v>
      </c>
      <c r="D43" s="29">
        <f t="shared" si="17"/>
        <v>0.50552375881804867</v>
      </c>
      <c r="E43" s="29">
        <f t="shared" si="17"/>
        <v>0.51369773233713467</v>
      </c>
      <c r="F43" s="29">
        <f t="shared" si="17"/>
        <v>0.52098313505033333</v>
      </c>
      <c r="G43" s="29">
        <f t="shared" si="17"/>
        <v>0.52632259733540288</v>
      </c>
      <c r="H43" s="29">
        <f t="shared" si="17"/>
        <v>0.53830796106813072</v>
      </c>
      <c r="I43" s="29">
        <f t="shared" si="17"/>
        <v>0.53885074087459339</v>
      </c>
      <c r="J43" s="29">
        <f t="shared" si="17"/>
        <v>0.54426759512559064</v>
      </c>
      <c r="K43" s="29">
        <f t="shared" si="17"/>
        <v>0.54120323559150663</v>
      </c>
      <c r="L43" s="29">
        <f t="shared" si="17"/>
        <v>0.55080213903743314</v>
      </c>
    </row>
    <row r="44" spans="1:12" x14ac:dyDescent="0.25">
      <c r="A44" s="5"/>
    </row>
  </sheetData>
  <printOptions horizontalCentered="1" verticalCentered="1"/>
  <pageMargins left="0.45" right="0.45" top="0.75" bottom="0.75" header="0.25" footer="0.3"/>
  <pageSetup scale="98" fitToHeight="0" orientation="landscape" r:id="rId1"/>
  <headerFooter scaleWithDoc="0">
    <oddHeader>&amp;C&amp;G</oddHeader>
    <oddFooter xml:space="preserve">&amp;R&amp;"+,Italic"&amp;8Information and Resource Management, Office of the Provost           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A207-1352-4663-BF17-D006EC214312}">
  <dimension ref="A1:M31"/>
  <sheetViews>
    <sheetView workbookViewId="0">
      <selection activeCell="R17" sqref="R17"/>
    </sheetView>
  </sheetViews>
  <sheetFormatPr defaultColWidth="9" defaultRowHeight="12.5" x14ac:dyDescent="0.25"/>
  <cols>
    <col min="1" max="16384" width="9" style="1"/>
  </cols>
  <sheetData>
    <row r="1" spans="1:13" ht="15" customHeight="1" x14ac:dyDescent="0.3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1"/>
      <c r="L1" s="11"/>
      <c r="M1" s="12"/>
    </row>
    <row r="2" spans="1:13" ht="15" customHeigh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1"/>
      <c r="L2" s="11"/>
      <c r="M2" s="12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3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3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3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3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3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3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printOptions horizontalCentered="1" verticalCentered="1"/>
  <pageMargins left="0.45" right="0.45" top="0.75" bottom="0.75" header="0.25" footer="0.3"/>
  <pageSetup orientation="landscape" horizontalDpi="1200" verticalDpi="1200" r:id="rId1"/>
  <headerFooter scaleWithDoc="0">
    <oddHeader>&amp;C&amp;G</oddHeader>
    <oddFooter xml:space="preserve">&amp;R&amp;"+,Italic"&amp;8Information and Resource Management, Office of the Provost            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 C o l u m n s \ S N A P S H O T _ Q U A L I F I E R 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 C o l u m n s \ M S T R _ S E X _ E N 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 C o l u m n s \ F E D _ R E P O R T E D _ M S T R _ S E X _ E N 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 C o l u m n s \ P G M S _ L E V E L _ O F _ S T U D Y _ K E Y 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 C o l u m n s \ R E G E N T S _ P R O G R A M _ C O U N T _ L E V E L _ E N 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 C o l u m n s \ T R U E _ R E S I D E N C Y _ E N 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 C o l u m n s \ E N R O L L M E N T _ S T A T U S 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 C o l u m n s \ A D M N _ H A N D L I N G _ C D _ K E Y 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 C o l u m n s \ E X C L U D E 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 C o l u m n s \ C O U N T ( A . M A S T E R _ I D ) 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 2 0 2 5 - 0 3 - 1 3 T 2 0 : 0 4 : 5 6 . 2 6 1 1 1 9 9 - 0 5 : 0 0 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 C O U N T ( A . M A S T E R _ I D ) < / K e y > < / D i a g r a m O b j e c t K e y > < D i a g r a m O b j e c t K e y > < K e y > M e a s u r e s \ S u m   o f   C O U N T ( A . M A S T E R _ I D ) \ T a g I n f o \ F o r m u l a < / K e y > < / D i a g r a m O b j e c t K e y > < D i a g r a m O b j e c t K e y > < K e y > M e a s u r e s \ S u m   o f   C O U N T ( A . M A S T E R _ I D ) \ T a g I n f o \ V a l u e < / K e y > < / D i a g r a m O b j e c t K e y > < D i a g r a m O b j e c t K e y > < K e y > C o l u m n s \ S N A P S H O T _ Q U A L I F I E R < / K e y > < / D i a g r a m O b j e c t K e y > < D i a g r a m O b j e c t K e y > < K e y > C o l u m n s \ M S T R _ S E X _ E N < / K e y > < / D i a g r a m O b j e c t K e y > < D i a g r a m O b j e c t K e y > < K e y > C o l u m n s \ F E D _ R E P O R T E D _ M S T R _ S E X _ E N < / K e y > < / D i a g r a m O b j e c t K e y > < D i a g r a m O b j e c t K e y > < K e y > C o l u m n s \ P G M S _ L E V E L _ O F _ S T U D Y _ K E Y < / K e y > < / D i a g r a m O b j e c t K e y > < D i a g r a m O b j e c t K e y > < K e y > C o l u m n s \ R E G E N T S _ P R O G R A M _ C O U N T _ L E V E L _ E N < / K e y > < / D i a g r a m O b j e c t K e y > < D i a g r a m O b j e c t K e y > < K e y > C o l u m n s \ T R U E _ R E S I D E N C Y _ E N < / K e y > < / D i a g r a m O b j e c t K e y > < D i a g r a m O b j e c t K e y > < K e y > C o l u m n s \ E N R O L L M E N T _ S T A T U S < / K e y > < / D i a g r a m O b j e c t K e y > < D i a g r a m O b j e c t K e y > < K e y > C o l u m n s \ A D M N _ H A N D L I N G _ C D _ K E Y < / K e y > < / D i a g r a m O b j e c t K e y > < D i a g r a m O b j e c t K e y > < K e y > C o l u m n s \ E X C L U D E < / K e y > < / D i a g r a m O b j e c t K e y > < D i a g r a m O b j e c t K e y > < K e y > C o l u m n s \ C O U N T ( A . M A S T E R _ I D ) < / K e y > < / D i a g r a m O b j e c t K e y > < D i a g r a m O b j e c t K e y > < K e y > L i n k s \ & l t ; C o l u m n s \ S u m   o f   C O U N T ( A . M A S T E R _ I D ) & g t ; - & l t ; M e a s u r e s \ C O U N T ( A . M A S T E R _ I D ) & g t ; < / K e y > < / D i a g r a m O b j e c t K e y > < D i a g r a m O b j e c t K e y > < K e y > L i n k s \ & l t ; C o l u m n s \ S u m   o f   C O U N T ( A . M A S T E R _ I D ) & g t ; - & l t ; M e a s u r e s \ C O U N T ( A . M A S T E R _ I D ) & g t ; \ C O L U M N < / K e y > < / D i a g r a m O b j e c t K e y > < D i a g r a m O b j e c t K e y > < K e y > L i n k s \ & l t ; C o l u m n s \ S u m   o f   C O U N T ( A . M A S T E R _ I D ) & g t ; - & l t ; M e a s u r e s \ C O U N T ( A . M A S T E R _ I D ) & g t ; \ M E A S U R E 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 C O U N T ( A . M A S T E R _ I D ) 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 C O U N T ( A . M A S T E R _ I D ) \ T a g I n f o \ F o r m u l a 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 C O U N T ( A . M A S T E R _ I D ) \ T a g I n f o \ V a l u e 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 C o l u m n s \ S N A P S H O T _ Q U A L I F I E R 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 C o l u m n s \ M S T R _ S E X _ E N 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 C o l u m n s \ F E D _ R E P O R T E D _ M S T R _ S E X _ E N 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 C o l u m n s \ P G M S _ L E V E L _ O F _ S T U D Y _ K E Y 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 C o l u m n s \ R E G E N T S _ P R O G R A M _ C O U N T _ L E V E L _ E N 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 C o l u m n s \ T R U E _ R E S I D E N C Y _ E N 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 C o l u m n s \ E N R O L L M E N T _ S T A T U S 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 C o l u m n s \ A D M N _ H A N D L I N G _ C D _ K E Y 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 C o l u m n s \ E X C L U D E 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 C o l u m n s \ C O U N T ( A . M A S T E R _ I D ) 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 C O U N T ( A . M A S T E R _ I D ) & g t ; - & l t ; M e a s u r e s \ C O U N T ( A . M A S T E R _ I D ) & g t ; 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 C O U N T ( A . M A S T E R _ I D ) & g t ; - & l t ; M e a s u r e s \ C O U N T ( A . M A S T E R _ I D ) & g t ; \ C O L U M N 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 C O U N T ( A . M A S T E R _ I D ) & g t ; - & l t ; M e a s u r e s \ C O U N T ( A . M A S T E R _ I D ) & g t ; \ M E A S U R E 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 1 3 9 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 S N A P S H O T _ Q U A L I F I E R < / s t r i n g > < / k e y > < v a l u e > < i n t > 2 9 6 < / i n t > < / v a l u e > < / i t e m > < i t e m > < k e y > < s t r i n g > M S T R _ S E X _ E N < / s t r i n g > < / k e y > < v a l u e > < i n t > 2 0 8 < / i n t > < / v a l u e > < / i t e m > < i t e m > < k e y > < s t r i n g > F E D _ R E P O R T E D _ M S T R _ S E X _ E N < / s t r i n g > < / k e y > < v a l u e > < i n t > 3 9 8 < / i n t > < / v a l u e > < / i t e m > < i t e m > < k e y > < s t r i n g > P G M S _ L E V E L _ O F _ S T U D Y _ K E Y < / s t r i n g > < / k e y > < v a l u e > < i n t > 3 8 0 < / i n t > < / v a l u e > < / i t e m > < i t e m > < k e y > < s t r i n g > R E G E N T S _ P R O G R A M _ C O U N T _ L E V E L _ E N < / s t r i n g > < / k e y > < v a l u e > < i n t > 4 9 2 < / i n t > < / v a l u e > < / i t e m > < i t e m > < k e y > < s t r i n g > T R U E _ R E S I D E N C Y _ E N < / s t r i n g > < / k e y > < v a l u e > < i n t > 2 9 2 < / i n t > < / v a l u e > < / i t e m > < i t e m > < k e y > < s t r i n g > E N R O L L M E N T _ S T A T U S < / s t r i n g > < / k e y > < v a l u e > < i n t > 2 9 3 < / i n t > < / v a l u e > < / i t e m > < i t e m > < k e y > < s t r i n g > A D M N _ H A N D L I N G _ C D _ K E Y < / s t r i n g > < / k e y > < v a l u e > < i n t > 3 4 0 < / i n t > < / v a l u e > < / i t e m > < i t e m > < k e y > < s t r i n g > E X C L U D E < / s t r i n g > < / k e y > < v a l u e > < i n t > 1 5 2 < / i n t > < / v a l u e > < / i t e m > < i t e m > < k e y > < s t r i n g > C O U N T ( A . M A S T E R _ I D ) < / s t r i n g > < / k e y > < v a l u e > < i n t > 2 8 4 < / i n t > < / v a l u e > < / i t e m > < / C o l u m n W i d t h s > < C o l u m n D i s p l a y I n d e x > < i t e m > < k e y > < s t r i n g > S N A P S H O T _ Q U A L I F I E R < / s t r i n g > < / k e y > < v a l u e > < i n t > 0 < / i n t > < / v a l u e > < / i t e m > < i t e m > < k e y > < s t r i n g > M S T R _ S E X _ E N < / s t r i n g > < / k e y > < v a l u e > < i n t > 1 < / i n t > < / v a l u e > < / i t e m > < i t e m > < k e y > < s t r i n g > F E D _ R E P O R T E D _ M S T R _ S E X _ E N < / s t r i n g > < / k e y > < v a l u e > < i n t > 2 < / i n t > < / v a l u e > < / i t e m > < i t e m > < k e y > < s t r i n g > P G M S _ L E V E L _ O F _ S T U D Y _ K E Y < / s t r i n g > < / k e y > < v a l u e > < i n t > 3 < / i n t > < / v a l u e > < / i t e m > < i t e m > < k e y > < s t r i n g > R E G E N T S _ P R O G R A M _ C O U N T _ L E V E L _ E N < / s t r i n g > < / k e y > < v a l u e > < i n t > 4 < / i n t > < / v a l u e > < / i t e m > < i t e m > < k e y > < s t r i n g > T R U E _ R E S I D E N C Y _ E N < / s t r i n g > < / k e y > < v a l u e > < i n t > 5 < / i n t > < / v a l u e > < / i t e m > < i t e m > < k e y > < s t r i n g > E N R O L L M E N T _ S T A T U S < / s t r i n g > < / k e y > < v a l u e > < i n t > 6 < / i n t > < / v a l u e > < / i t e m > < i t e m > < k e y > < s t r i n g > A D M N _ H A N D L I N G _ C D _ K E Y < / s t r i n g > < / k e y > < v a l u e > < i n t > 7 < / i n t > < / v a l u e > < / i t e m > < i t e m > < k e y > < s t r i n g > E X C L U D E < / s t r i n g > < / k e y > < v a l u e > < i n t > 8 < / i n t > < / v a l u e > < / i t e m > < i t e m > < k e y > < s t r i n g > C O U N T ( A . M A S T E R _ I D ) 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U D A A B Q S w M E F A A C A A g A J J B t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C S Q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k k G 1 a K I p H u A 4 A A A A R A A A A E w A c A E Z v c m 1 1 b G F z L 1 N l Y 3 R p b 2 4 x L m 0 g o h g A K K A U A A A A A A A A A A A A A A A A A A A A A A A A A A A A K 0 5 N L s n M z 1 M I h t C G 1 g B Q S w E C L Q A U A A I A C A A k k G 1 a N u M / H 6 U A A A D 3 A A A A E g A A A A A A A A A A A A A A A A A A A A A A Q 2 9 u Z m l n L 1 B h Y 2 t h Z 2 U u e G 1 s U E s B A i 0 A F A A C A A g A J J B t W g / K 6 a u k A A A A 6 Q A A A B M A A A A A A A A A A A A A A A A A 8 Q A A A F t D b 2 5 0 Z W 5 0 X 1 R 5 c G V z X S 5 4 b W x Q S w E C L Q A U A A I A C A A k k G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c o 5 V o E r r B J q + o g j v H A t S o A A A A A A g A A A A A A A 2 Y A A M A A A A A Q A A A A a M D k A V R Y / Q K i g r n H b 9 t D 7 Q A A A A A E g A A A o A A A A B A A A A B G q s C B 9 T t 2 J O p 0 H S c P H N L N U A A A A D L p K G g 7 H 1 N 2 A o G P o l I M a B / s X h z b G M 2 q a w E e 4 d B m 2 X s V A r x r X l s 4 C n 9 4 t N f a d G o 1 0 e B n i z 5 G f K 9 P N E I v L Z A l g n O u / c g e J E R l r p U J n y L M z q X g F A A A A O 2 + o 1 2 l a B d R i E B d A K 3 1 t x 3 P h T f K < / D a t a M a s h u p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Props1.xml><?xml version="1.0" encoding="utf-8"?>
<ds:datastoreItem xmlns:ds="http://schemas.openxmlformats.org/officeDocument/2006/customXml" ds:itemID="{5308160C-D751-43CA-98F3-A64A1E094F9A}">
  <ds:schemaRefs/>
</ds:datastoreItem>
</file>

<file path=customXml/itemProps10.xml><?xml version="1.0" encoding="utf-8"?>
<ds:datastoreItem xmlns:ds="http://schemas.openxmlformats.org/officeDocument/2006/customXml" ds:itemID="{98A39B28-59F5-47A8-90F7-216AF7A87350}">
  <ds:schemaRefs/>
</ds:datastoreItem>
</file>

<file path=customXml/itemProps11.xml><?xml version="1.0" encoding="utf-8"?>
<ds:datastoreItem xmlns:ds="http://schemas.openxmlformats.org/officeDocument/2006/customXml" ds:itemID="{F1633076-C38B-467C-A4CD-E688A7C3C245}">
  <ds:schemaRefs/>
</ds:datastoreItem>
</file>

<file path=customXml/itemProps12.xml><?xml version="1.0" encoding="utf-8"?>
<ds:datastoreItem xmlns:ds="http://schemas.openxmlformats.org/officeDocument/2006/customXml" ds:itemID="{255196CC-716F-4EB2-BEAB-5F83BA0AC6B5}">
  <ds:schemaRefs/>
</ds:datastoreItem>
</file>

<file path=customXml/itemProps13.xml><?xml version="1.0" encoding="utf-8"?>
<ds:datastoreItem xmlns:ds="http://schemas.openxmlformats.org/officeDocument/2006/customXml" ds:itemID="{C3ADD82D-2973-4FD7-9CB1-4A24E63ABF52}">
  <ds:schemaRefs/>
</ds:datastoreItem>
</file>

<file path=customXml/itemProps14.xml><?xml version="1.0" encoding="utf-8"?>
<ds:datastoreItem xmlns:ds="http://schemas.openxmlformats.org/officeDocument/2006/customXml" ds:itemID="{C98BFF3F-50A6-4537-ACAD-D1B70187BBEF}">
  <ds:schemaRefs/>
</ds:datastoreItem>
</file>

<file path=customXml/itemProps15.xml><?xml version="1.0" encoding="utf-8"?>
<ds:datastoreItem xmlns:ds="http://schemas.openxmlformats.org/officeDocument/2006/customXml" ds:itemID="{661A86C8-12F8-4D50-B721-5167698490FD}">
  <ds:schemaRefs/>
</ds:datastoreItem>
</file>

<file path=customXml/itemProps16.xml><?xml version="1.0" encoding="utf-8"?>
<ds:datastoreItem xmlns:ds="http://schemas.openxmlformats.org/officeDocument/2006/customXml" ds:itemID="{0E8C68AE-B28C-42F2-BA6D-B1C5A53DB9D3}">
  <ds:schemaRefs/>
</ds:datastoreItem>
</file>

<file path=customXml/itemProps17.xml><?xml version="1.0" encoding="utf-8"?>
<ds:datastoreItem xmlns:ds="http://schemas.openxmlformats.org/officeDocument/2006/customXml" ds:itemID="{B5B1249D-2203-486A-84B9-CBCE3D0279F2}">
  <ds:schemaRefs/>
</ds:datastoreItem>
</file>

<file path=customXml/itemProps2.xml><?xml version="1.0" encoding="utf-8"?>
<ds:datastoreItem xmlns:ds="http://schemas.openxmlformats.org/officeDocument/2006/customXml" ds:itemID="{4C6E8696-8864-433C-A2E6-5D8F007B7339}">
  <ds:schemaRefs/>
</ds:datastoreItem>
</file>

<file path=customXml/itemProps3.xml><?xml version="1.0" encoding="utf-8"?>
<ds:datastoreItem xmlns:ds="http://schemas.openxmlformats.org/officeDocument/2006/customXml" ds:itemID="{BF910D45-6FB5-4344-AE35-A17B70ACC954}">
  <ds:schemaRefs/>
</ds:datastoreItem>
</file>

<file path=customXml/itemProps4.xml><?xml version="1.0" encoding="utf-8"?>
<ds:datastoreItem xmlns:ds="http://schemas.openxmlformats.org/officeDocument/2006/customXml" ds:itemID="{477CDDF7-EF91-4764-8081-0CF5CC7522FF}">
  <ds:schemaRefs/>
</ds:datastoreItem>
</file>

<file path=customXml/itemProps5.xml><?xml version="1.0" encoding="utf-8"?>
<ds:datastoreItem xmlns:ds="http://schemas.openxmlformats.org/officeDocument/2006/customXml" ds:itemID="{CA099467-B111-4EFA-9AEF-916468B9A678}">
  <ds:schemaRefs/>
</ds:datastoreItem>
</file>

<file path=customXml/itemProps6.xml><?xml version="1.0" encoding="utf-8"?>
<ds:datastoreItem xmlns:ds="http://schemas.openxmlformats.org/officeDocument/2006/customXml" ds:itemID="{32107626-6ABE-421B-A87B-903D01A3E320}">
  <ds:schemaRefs/>
</ds:datastoreItem>
</file>

<file path=customXml/itemProps7.xml><?xml version="1.0" encoding="utf-8"?>
<ds:datastoreItem xmlns:ds="http://schemas.openxmlformats.org/officeDocument/2006/customXml" ds:itemID="{D91F39EF-F123-4818-BC88-A672145183B8}">
  <ds:schemaRefs/>
</ds:datastoreItem>
</file>

<file path=customXml/itemProps8.xml><?xml version="1.0" encoding="utf-8"?>
<ds:datastoreItem xmlns:ds="http://schemas.openxmlformats.org/officeDocument/2006/customXml" ds:itemID="{8E457316-B12A-410C-9473-F1145E72A36D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54A97D57-0B85-4176-B1E1-28DC549D12E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Charts</vt:lpstr>
      <vt:lpstr>Table!Print_Area</vt:lpstr>
    </vt:vector>
  </TitlesOfParts>
  <Company>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Yows, Kristina</dc:creator>
  <cp:lastModifiedBy>Yows, Kristina</cp:lastModifiedBy>
  <cp:lastPrinted>2025-03-12T03:04:55Z</cp:lastPrinted>
  <dcterms:created xsi:type="dcterms:W3CDTF">2015-12-04T21:49:47Z</dcterms:created>
  <dcterms:modified xsi:type="dcterms:W3CDTF">2025-03-17T18:30:51Z</dcterms:modified>
</cp:coreProperties>
</file>