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U:\provost\Data_Digest\2024-25\Excel\"/>
    </mc:Choice>
  </mc:AlternateContent>
  <xr:revisionPtr revIDLastSave="0" documentId="13_ncr:1_{C6DC295B-ACF4-4F2B-8DE5-629C11E650A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ble" sheetId="6" r:id="rId1"/>
  </sheets>
  <definedNames>
    <definedName name="_xlnm.Print_Area" localSheetId="0">Table!$A$1:$L$47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E7" i="6"/>
  <c r="F7" i="6"/>
  <c r="G7" i="6"/>
  <c r="H7" i="6"/>
  <c r="I7" i="6"/>
  <c r="J7" i="6"/>
  <c r="K7" i="6"/>
  <c r="L7" i="6"/>
  <c r="D8" i="6"/>
  <c r="E8" i="6"/>
  <c r="F8" i="6"/>
  <c r="G8" i="6"/>
  <c r="H8" i="6"/>
  <c r="I8" i="6"/>
  <c r="J8" i="6"/>
  <c r="K8" i="6"/>
  <c r="L8" i="6"/>
  <c r="D12" i="6"/>
  <c r="E12" i="6"/>
  <c r="F12" i="6"/>
  <c r="G12" i="6"/>
  <c r="H12" i="6"/>
  <c r="I12" i="6"/>
  <c r="J12" i="6"/>
  <c r="K12" i="6"/>
  <c r="L12" i="6"/>
  <c r="D13" i="6"/>
  <c r="E13" i="6"/>
  <c r="F13" i="6"/>
  <c r="G13" i="6"/>
  <c r="H13" i="6"/>
  <c r="I13" i="6"/>
  <c r="J13" i="6"/>
  <c r="K13" i="6"/>
  <c r="L13" i="6"/>
  <c r="D17" i="6"/>
  <c r="E17" i="6"/>
  <c r="F17" i="6"/>
  <c r="G17" i="6"/>
  <c r="H17" i="6"/>
  <c r="I17" i="6"/>
  <c r="J17" i="6"/>
  <c r="K17" i="6"/>
  <c r="L17" i="6"/>
  <c r="D18" i="6"/>
  <c r="E18" i="6"/>
  <c r="F18" i="6"/>
  <c r="G18" i="6"/>
  <c r="H18" i="6"/>
  <c r="I18" i="6"/>
  <c r="J18" i="6"/>
  <c r="K18" i="6"/>
  <c r="L18" i="6"/>
  <c r="D22" i="6"/>
  <c r="E22" i="6"/>
  <c r="F22" i="6"/>
  <c r="G22" i="6"/>
  <c r="H22" i="6"/>
  <c r="I22" i="6"/>
  <c r="J22" i="6"/>
  <c r="K22" i="6"/>
  <c r="L22" i="6"/>
  <c r="D23" i="6"/>
  <c r="E23" i="6"/>
  <c r="F23" i="6"/>
  <c r="G23" i="6"/>
  <c r="H23" i="6"/>
  <c r="I23" i="6"/>
  <c r="J23" i="6"/>
  <c r="K23" i="6"/>
  <c r="L23" i="6"/>
  <c r="C22" i="6"/>
  <c r="C23" i="6"/>
  <c r="D27" i="6"/>
  <c r="E27" i="6"/>
  <c r="F27" i="6"/>
  <c r="G27" i="6"/>
  <c r="H27" i="6"/>
  <c r="I27" i="6"/>
  <c r="J27" i="6"/>
  <c r="K27" i="6"/>
  <c r="L27" i="6"/>
  <c r="D28" i="6"/>
  <c r="E28" i="6"/>
  <c r="F28" i="6"/>
  <c r="G28" i="6"/>
  <c r="H28" i="6"/>
  <c r="I28" i="6"/>
  <c r="J28" i="6"/>
  <c r="K28" i="6"/>
  <c r="L28" i="6"/>
  <c r="K33" i="6"/>
  <c r="C33" i="6"/>
  <c r="C28" i="6"/>
  <c r="C27" i="6"/>
  <c r="C18" i="6"/>
  <c r="C17" i="6"/>
  <c r="C13" i="6"/>
  <c r="C12" i="6"/>
  <c r="C7" i="6"/>
  <c r="C8" i="6"/>
  <c r="K31" i="6"/>
  <c r="J31" i="6"/>
  <c r="I31" i="6"/>
  <c r="H31" i="6"/>
  <c r="G31" i="6"/>
  <c r="F31" i="6"/>
  <c r="F33" i="6" s="1"/>
  <c r="E31" i="6"/>
  <c r="E33" i="6" s="1"/>
  <c r="D31" i="6"/>
  <c r="C31" i="6"/>
  <c r="K30" i="6"/>
  <c r="K32" i="6" s="1"/>
  <c r="J30" i="6"/>
  <c r="J29" i="6" s="1"/>
  <c r="I30" i="6"/>
  <c r="I32" i="6" s="1"/>
  <c r="H30" i="6"/>
  <c r="H32" i="6" s="1"/>
  <c r="G30" i="6"/>
  <c r="G32" i="6" s="1"/>
  <c r="F30" i="6"/>
  <c r="F29" i="6" s="1"/>
  <c r="E30" i="6"/>
  <c r="D30" i="6"/>
  <c r="C30" i="6"/>
  <c r="C32" i="6" s="1"/>
  <c r="K29" i="6"/>
  <c r="C29" i="6"/>
  <c r="K24" i="6"/>
  <c r="J24" i="6"/>
  <c r="I24" i="6"/>
  <c r="H24" i="6"/>
  <c r="G24" i="6"/>
  <c r="F24" i="6"/>
  <c r="E24" i="6"/>
  <c r="D24" i="6"/>
  <c r="C24" i="6"/>
  <c r="K19" i="6"/>
  <c r="J19" i="6"/>
  <c r="I19" i="6"/>
  <c r="H19" i="6"/>
  <c r="G19" i="6"/>
  <c r="F19" i="6"/>
  <c r="E19" i="6"/>
  <c r="D19" i="6"/>
  <c r="C19" i="6"/>
  <c r="K14" i="6"/>
  <c r="J14" i="6"/>
  <c r="I14" i="6"/>
  <c r="H14" i="6"/>
  <c r="G14" i="6"/>
  <c r="F14" i="6"/>
  <c r="E14" i="6"/>
  <c r="D14" i="6"/>
  <c r="C14" i="6"/>
  <c r="K9" i="6"/>
  <c r="J9" i="6"/>
  <c r="I9" i="6"/>
  <c r="H9" i="6"/>
  <c r="G9" i="6"/>
  <c r="F9" i="6"/>
  <c r="E9" i="6"/>
  <c r="D9" i="6"/>
  <c r="C9" i="6"/>
  <c r="K4" i="6"/>
  <c r="J4" i="6"/>
  <c r="I4" i="6"/>
  <c r="H4" i="6"/>
  <c r="G4" i="6"/>
  <c r="F4" i="6"/>
  <c r="E4" i="6"/>
  <c r="D4" i="6"/>
  <c r="C4" i="6"/>
  <c r="H33" i="6" l="1"/>
  <c r="I33" i="6"/>
  <c r="J33" i="6"/>
  <c r="G33" i="6"/>
  <c r="E32" i="6"/>
  <c r="D32" i="6"/>
  <c r="D33" i="6"/>
  <c r="J32" i="6"/>
  <c r="F32" i="6"/>
  <c r="G29" i="6"/>
  <c r="H29" i="6"/>
  <c r="D29" i="6"/>
  <c r="E29" i="6"/>
  <c r="I29" i="6"/>
  <c r="L30" i="6" l="1"/>
  <c r="L31" i="6"/>
  <c r="E50" i="6"/>
  <c r="L19" i="6"/>
  <c r="L50" i="6"/>
  <c r="K50" i="6"/>
  <c r="J50" i="6"/>
  <c r="I50" i="6"/>
  <c r="H50" i="6"/>
  <c r="G50" i="6"/>
  <c r="F50" i="6"/>
  <c r="D50" i="6"/>
  <c r="C50" i="6"/>
  <c r="L24" i="6"/>
  <c r="L14" i="6"/>
  <c r="L9" i="6"/>
  <c r="L4" i="6"/>
  <c r="L33" i="6" l="1"/>
  <c r="L32" i="6"/>
  <c r="L29" i="6"/>
</calcChain>
</file>

<file path=xl/sharedStrings.xml><?xml version="1.0" encoding="utf-8"?>
<sst xmlns="http://schemas.openxmlformats.org/spreadsheetml/2006/main" count="34" uniqueCount="14">
  <si>
    <t>Women</t>
  </si>
  <si>
    <t>Men</t>
  </si>
  <si>
    <t>% Women</t>
  </si>
  <si>
    <t>Total Faculty</t>
  </si>
  <si>
    <t>faculty with tenure</t>
  </si>
  <si>
    <t>women</t>
  </si>
  <si>
    <t>Tenured</t>
  </si>
  <si>
    <t>Tenure Track</t>
  </si>
  <si>
    <t>Clinical Track</t>
  </si>
  <si>
    <t>Other Non-Tenure Track</t>
  </si>
  <si>
    <t>Source: November 1 Faculty Status and PeopleSoft HR, as reported in the Tenure Report</t>
  </si>
  <si>
    <t>Research &amp; Instructional Track</t>
  </si>
  <si>
    <t>% Men</t>
  </si>
  <si>
    <t>Headcount of Faculty by Faculty Category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</si>
</sst>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1" xfId="0" applyFont="1" applyBorder="1"/>
    <xf numFmtId="0" fontId="4" fillId="2" borderId="0" xfId="0" applyFont="1" applyFill="1"/>
    <xf numFmtId="3" fontId="4" fillId="2" borderId="0" xfId="0" applyNumberFormat="1" applyFont="1" applyFill="1"/>
    <xf numFmtId="0" fontId="7" fillId="0" borderId="0" xfId="0" applyFont="1"/>
    <xf numFmtId="0" fontId="6" fillId="0" borderId="0" xfId="0" applyFont="1" applyAlignment="1">
      <alignment horizontal="center" vertical="top" wrapText="1"/>
    </xf>
    <xf numFmtId="1" fontId="1" fillId="0" borderId="0" xfId="0" applyNumberFormat="1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5" fillId="0" borderId="1" xfId="0" applyNumberFormat="1" applyFont="1" applyBorder="1"/>
    <xf numFmtId="3" fontId="9" fillId="0" borderId="0" xfId="0" applyNumberFormat="1" applyFont="1"/>
    <xf numFmtId="0" fontId="4" fillId="0" borderId="0" xfId="0" applyFont="1" applyAlignment="1">
      <alignment horizontal="right"/>
    </xf>
    <xf numFmtId="164" fontId="5" fillId="0" borderId="0" xfId="1" applyNumberFormat="1" applyFont="1"/>
    <xf numFmtId="0" fontId="6" fillId="0" borderId="0" xfId="0" applyFont="1" applyAlignment="1">
      <alignment horizontal="center" vertical="top" wrapText="1"/>
    </xf>
    <xf numFmtId="0" fontId="4" fillId="0" borderId="3" xfId="0" applyFont="1" applyBorder="1"/>
    <xf numFmtId="3" fontId="4" fillId="0" borderId="3" xfId="0" applyNumberFormat="1" applyFont="1" applyBorder="1"/>
    <xf numFmtId="0" fontId="8" fillId="0" borderId="3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Women as Percent of Faculty by Faculty Category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32837059254296E-2"/>
          <c:y val="0.15861194688211561"/>
          <c:w val="0.90670758305100307"/>
          <c:h val="0.68325146349219035"/>
        </c:manualLayout>
      </c:layout>
      <c:lineChart>
        <c:grouping val="standard"/>
        <c:varyColors val="0"/>
        <c:ser>
          <c:idx val="0"/>
          <c:order val="0"/>
          <c:tx>
            <c:strRef>
              <c:f>Table!$A$4</c:f>
              <c:strCache>
                <c:ptCount val="1"/>
                <c:pt idx="0">
                  <c:v>Tenured</c:v>
                </c:pt>
              </c:strCache>
            </c:strRef>
          </c:tx>
          <c:marker>
            <c:symbol val="diamond"/>
            <c:size val="5"/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Table!$C$8:$L$8</c:f>
              <c:numCache>
                <c:formatCode>0.0%</c:formatCode>
                <c:ptCount val="10"/>
                <c:pt idx="0">
                  <c:v>0.29475437135720234</c:v>
                </c:pt>
                <c:pt idx="1">
                  <c:v>0.29686174724342662</c:v>
                </c:pt>
                <c:pt idx="2">
                  <c:v>0.30313293818797626</c:v>
                </c:pt>
                <c:pt idx="3">
                  <c:v>0.30802047781569963</c:v>
                </c:pt>
                <c:pt idx="4">
                  <c:v>0.31141868512110726</c:v>
                </c:pt>
                <c:pt idx="5">
                  <c:v>0.31634446397188049</c:v>
                </c:pt>
                <c:pt idx="6">
                  <c:v>0.31789848619768479</c:v>
                </c:pt>
                <c:pt idx="7">
                  <c:v>0.32461677186654642</c:v>
                </c:pt>
                <c:pt idx="8">
                  <c:v>0.32402234636871508</c:v>
                </c:pt>
                <c:pt idx="9">
                  <c:v>0.33178005591798693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B-491B-88F1-F55A4207B0DE}"/>
            </c:ext>
          </c:extLst>
        </c:ser>
        <c:ser>
          <c:idx val="1"/>
          <c:order val="1"/>
          <c:tx>
            <c:strRef>
              <c:f>Table!$A$9</c:f>
              <c:strCache>
                <c:ptCount val="1"/>
                <c:pt idx="0">
                  <c:v>Tenure Track</c:v>
                </c:pt>
              </c:strCache>
            </c:strRef>
          </c:tx>
          <c:marker>
            <c:symbol val="square"/>
            <c:size val="5"/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Table!$C$13:$L$13</c:f>
              <c:numCache>
                <c:formatCode>0.0%</c:formatCode>
                <c:ptCount val="10"/>
                <c:pt idx="0">
                  <c:v>0.42699724517906334</c:v>
                </c:pt>
                <c:pt idx="1">
                  <c:v>0.40974212034383956</c:v>
                </c:pt>
                <c:pt idx="2">
                  <c:v>0.42089552238805972</c:v>
                </c:pt>
                <c:pt idx="3">
                  <c:v>0.43209876543209874</c:v>
                </c:pt>
                <c:pt idx="4">
                  <c:v>0.44680851063829785</c:v>
                </c:pt>
                <c:pt idx="5">
                  <c:v>0.4523076923076923</c:v>
                </c:pt>
                <c:pt idx="6">
                  <c:v>0.4660493827160494</c:v>
                </c:pt>
                <c:pt idx="7">
                  <c:v>0.49085365853658536</c:v>
                </c:pt>
                <c:pt idx="8">
                  <c:v>0.48048048048048048</c:v>
                </c:pt>
                <c:pt idx="9">
                  <c:v>0.4757834757834758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B-491B-88F1-F55A4207B0DE}"/>
            </c:ext>
          </c:extLst>
        </c:ser>
        <c:ser>
          <c:idx val="2"/>
          <c:order val="2"/>
          <c:tx>
            <c:strRef>
              <c:f>Table!$A$14</c:f>
              <c:strCache>
                <c:ptCount val="1"/>
                <c:pt idx="0">
                  <c:v>Clinical Track</c:v>
                </c:pt>
              </c:strCache>
            </c:strRef>
          </c:tx>
          <c:marker>
            <c:symbol val="triangle"/>
            <c:size val="5"/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Table!$C$18:$L$18</c:f>
              <c:numCache>
                <c:formatCode>0.0%</c:formatCode>
                <c:ptCount val="10"/>
                <c:pt idx="0">
                  <c:v>0.48113207547169812</c:v>
                </c:pt>
                <c:pt idx="1">
                  <c:v>0.49180327868852458</c:v>
                </c:pt>
                <c:pt idx="2">
                  <c:v>0.48760330578512395</c:v>
                </c:pt>
                <c:pt idx="3">
                  <c:v>0.50168350168350173</c:v>
                </c:pt>
                <c:pt idx="4">
                  <c:v>0.50907150480256136</c:v>
                </c:pt>
                <c:pt idx="5">
                  <c:v>0.50470219435736674</c:v>
                </c:pt>
                <c:pt idx="6">
                  <c:v>0.52419354838709675</c:v>
                </c:pt>
                <c:pt idx="7">
                  <c:v>0.53557312252964429</c:v>
                </c:pt>
                <c:pt idx="8">
                  <c:v>0.52656104380242308</c:v>
                </c:pt>
                <c:pt idx="9">
                  <c:v>0.53477443609022557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9B-491B-88F1-F55A4207B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424792"/>
        <c:axId val="677420872"/>
      </c:lineChart>
      <c:catAx>
        <c:axId val="677424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420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7420872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>
              <a:solidFill>
                <a:srgbClr val="7D7D7D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424792"/>
        <c:crosses val="autoZero"/>
        <c:crossBetween val="between"/>
        <c:majorUnit val="0.1"/>
        <c:minorUnit val="2E-3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5538811958849973E-2"/>
          <c:y val="0.74678805774278212"/>
          <c:w val="0.87595209452628409"/>
          <c:h val="8.54062065771190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/>
              <a:t>Headcount of Faculty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19358182101287"/>
          <c:y val="0.14751836338812233"/>
          <c:w val="0.82040307053014039"/>
          <c:h val="0.69456562761907592"/>
        </c:manualLayout>
      </c:layout>
      <c:lineChart>
        <c:grouping val="standard"/>
        <c:varyColors val="0"/>
        <c:ser>
          <c:idx val="1"/>
          <c:order val="0"/>
          <c:tx>
            <c:strRef>
              <c:f>Table!$A$29</c:f>
              <c:strCache>
                <c:ptCount val="1"/>
                <c:pt idx="0">
                  <c:v>Total Faculty</c:v>
                </c:pt>
              </c:strCache>
            </c:strRef>
          </c:tx>
          <c:marker>
            <c:symbol val="square"/>
            <c:size val="5"/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Table!$C$29:$L$29</c:f>
              <c:numCache>
                <c:formatCode>#,##0</c:formatCode>
                <c:ptCount val="10"/>
                <c:pt idx="0">
                  <c:v>5394</c:v>
                </c:pt>
                <c:pt idx="1">
                  <c:v>5472</c:v>
                </c:pt>
                <c:pt idx="2">
                  <c:v>5689</c:v>
                </c:pt>
                <c:pt idx="3">
                  <c:v>5837</c:v>
                </c:pt>
                <c:pt idx="4">
                  <c:v>5975</c:v>
                </c:pt>
                <c:pt idx="5">
                  <c:v>5904</c:v>
                </c:pt>
                <c:pt idx="6">
                  <c:v>5988</c:v>
                </c:pt>
                <c:pt idx="7">
                  <c:v>5972</c:v>
                </c:pt>
                <c:pt idx="8">
                  <c:v>6015</c:v>
                </c:pt>
                <c:pt idx="9">
                  <c:v>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57-44B9-BA11-936522B4CC91}"/>
            </c:ext>
          </c:extLst>
        </c:ser>
        <c:ser>
          <c:idx val="0"/>
          <c:order val="1"/>
          <c:tx>
            <c:v>Faculty with tenure</c:v>
          </c:tx>
          <c:marker>
            <c:symbol val="diamond"/>
            <c:size val="5"/>
          </c:marker>
          <c:cat>
            <c:numRef>
              <c:f>Table!$C$3:$L$3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Table!$C$50:$L$50</c:f>
              <c:numCache>
                <c:formatCode>#,##0</c:formatCode>
                <c:ptCount val="10"/>
                <c:pt idx="0">
                  <c:v>1201</c:v>
                </c:pt>
                <c:pt idx="1">
                  <c:v>1179</c:v>
                </c:pt>
                <c:pt idx="2">
                  <c:v>1181</c:v>
                </c:pt>
                <c:pt idx="3">
                  <c:v>1172</c:v>
                </c:pt>
                <c:pt idx="4">
                  <c:v>1156</c:v>
                </c:pt>
                <c:pt idx="5">
                  <c:v>1138</c:v>
                </c:pt>
                <c:pt idx="6">
                  <c:v>1123</c:v>
                </c:pt>
                <c:pt idx="7">
                  <c:v>1109</c:v>
                </c:pt>
                <c:pt idx="8">
                  <c:v>1074</c:v>
                </c:pt>
                <c:pt idx="9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57-44B9-BA11-936522B4C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424400"/>
        <c:axId val="677418520"/>
      </c:lineChart>
      <c:catAx>
        <c:axId val="67742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418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418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424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5040829394648"/>
          <c:y val="0.5326877096884628"/>
          <c:w val="0.73982331072969187"/>
          <c:h val="8.7856835636326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68872</xdr:colOff>
      <xdr:row>34</xdr:row>
      <xdr:rowOff>133350</xdr:rowOff>
    </xdr:from>
    <xdr:to>
      <xdr:col>11</xdr:col>
      <xdr:colOff>560362</xdr:colOff>
      <xdr:row>46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C55E6-5447-4DB4-8DF1-34F38A65A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133350</xdr:rowOff>
    </xdr:from>
    <xdr:to>
      <xdr:col>4</xdr:col>
      <xdr:colOff>504190</xdr:colOff>
      <xdr:row>46</xdr:row>
      <xdr:rowOff>15875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5134FEBB-0C3E-46BB-8B8E-72457C591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ataDiges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8D100"/>
      </a:accent1>
      <a:accent2>
        <a:srgbClr val="000000"/>
      </a:accent2>
      <a:accent3>
        <a:srgbClr val="7F7F7F"/>
      </a:accent3>
      <a:accent4>
        <a:srgbClr val="D2D2D2"/>
      </a:accent4>
      <a:accent5>
        <a:srgbClr val="FFEC8F"/>
      </a:accent5>
      <a:accent6>
        <a:srgbClr val="FFF6C9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2C771-1E12-45C2-B6FA-FDA11ADCF5BC}">
  <sheetPr>
    <pageSetUpPr fitToPage="1"/>
  </sheetPr>
  <dimension ref="A1:Q73"/>
  <sheetViews>
    <sheetView tabSelected="1" workbookViewId="0">
      <selection activeCell="P32" sqref="P32"/>
    </sheetView>
  </sheetViews>
  <sheetFormatPr defaultColWidth="9" defaultRowHeight="12.5" x14ac:dyDescent="0.25"/>
  <cols>
    <col min="1" max="1" width="20.58203125" style="1" customWidth="1"/>
    <col min="2" max="2" width="9.58203125" style="1" customWidth="1"/>
    <col min="3" max="12" width="7.58203125" style="1" customWidth="1"/>
    <col min="13" max="16384" width="9" style="1"/>
  </cols>
  <sheetData>
    <row r="1" spans="1:13" customFormat="1" ht="14" x14ac:dyDescent="0.3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1"/>
    </row>
    <row r="2" spans="1:13" customFormat="1" ht="6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1"/>
    </row>
    <row r="3" spans="1:13" x14ac:dyDescent="0.25">
      <c r="A3" s="3"/>
      <c r="B3" s="3"/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2"/>
    </row>
    <row r="4" spans="1:13" x14ac:dyDescent="0.25">
      <c r="A4" s="5" t="s">
        <v>6</v>
      </c>
      <c r="C4" s="18">
        <f t="shared" ref="C4:K4" si="0">SUM(C5:C6)</f>
        <v>1201</v>
      </c>
      <c r="D4" s="18">
        <f t="shared" si="0"/>
        <v>1179</v>
      </c>
      <c r="E4" s="18">
        <f t="shared" si="0"/>
        <v>1181</v>
      </c>
      <c r="F4" s="18">
        <f t="shared" si="0"/>
        <v>1172</v>
      </c>
      <c r="G4" s="18">
        <f t="shared" si="0"/>
        <v>1156</v>
      </c>
      <c r="H4" s="18">
        <f t="shared" si="0"/>
        <v>1138</v>
      </c>
      <c r="I4" s="18">
        <f t="shared" si="0"/>
        <v>1123</v>
      </c>
      <c r="J4" s="18">
        <f t="shared" si="0"/>
        <v>1109</v>
      </c>
      <c r="K4" s="18">
        <f t="shared" si="0"/>
        <v>1074</v>
      </c>
      <c r="L4" s="18">
        <f t="shared" ref="L4" si="1">SUM(L5:L6)</f>
        <v>1073</v>
      </c>
      <c r="M4" s="2"/>
    </row>
    <row r="5" spans="1:13" x14ac:dyDescent="0.25">
      <c r="A5" s="5"/>
      <c r="B5" s="2" t="s">
        <v>1</v>
      </c>
      <c r="C5" s="6">
        <v>847</v>
      </c>
      <c r="D5" s="6">
        <v>829</v>
      </c>
      <c r="E5" s="6">
        <v>823</v>
      </c>
      <c r="F5" s="6">
        <v>811</v>
      </c>
      <c r="G5" s="6">
        <v>796</v>
      </c>
      <c r="H5" s="6">
        <v>778</v>
      </c>
      <c r="I5" s="6">
        <v>766</v>
      </c>
      <c r="J5" s="6">
        <v>749</v>
      </c>
      <c r="K5" s="6">
        <v>726</v>
      </c>
      <c r="L5" s="6">
        <v>717</v>
      </c>
      <c r="M5" s="2"/>
    </row>
    <row r="6" spans="1:13" x14ac:dyDescent="0.25">
      <c r="A6" s="5"/>
      <c r="B6" s="22" t="s">
        <v>0</v>
      </c>
      <c r="C6" s="23">
        <v>354</v>
      </c>
      <c r="D6" s="23">
        <v>350</v>
      </c>
      <c r="E6" s="23">
        <v>358</v>
      </c>
      <c r="F6" s="23">
        <v>361</v>
      </c>
      <c r="G6" s="23">
        <v>360</v>
      </c>
      <c r="H6" s="23">
        <v>360</v>
      </c>
      <c r="I6" s="24">
        <v>357</v>
      </c>
      <c r="J6" s="24">
        <v>360</v>
      </c>
      <c r="K6" s="24">
        <v>348</v>
      </c>
      <c r="L6" s="24">
        <v>356</v>
      </c>
      <c r="M6" s="2"/>
    </row>
    <row r="7" spans="1:13" x14ac:dyDescent="0.25">
      <c r="A7" s="5"/>
      <c r="B7" s="7" t="s">
        <v>12</v>
      </c>
      <c r="C7" s="20">
        <f>IFERROR(C5/(C5+C6),0)</f>
        <v>0.70524562864279772</v>
      </c>
      <c r="D7" s="20">
        <f t="shared" ref="D7:L7" si="2">IFERROR(D5/(D5+D6),0)</f>
        <v>0.70313825275657338</v>
      </c>
      <c r="E7" s="20">
        <f t="shared" si="2"/>
        <v>0.69686706181202374</v>
      </c>
      <c r="F7" s="20">
        <f t="shared" si="2"/>
        <v>0.69197952218430037</v>
      </c>
      <c r="G7" s="20">
        <f t="shared" si="2"/>
        <v>0.68858131487889274</v>
      </c>
      <c r="H7" s="20">
        <f t="shared" si="2"/>
        <v>0.68365553602811946</v>
      </c>
      <c r="I7" s="20">
        <f t="shared" si="2"/>
        <v>0.68210151380231521</v>
      </c>
      <c r="J7" s="20">
        <f t="shared" si="2"/>
        <v>0.67538322813345353</v>
      </c>
      <c r="K7" s="20">
        <f t="shared" si="2"/>
        <v>0.67597765363128492</v>
      </c>
      <c r="L7" s="20">
        <f t="shared" si="2"/>
        <v>0.66821994408201302</v>
      </c>
      <c r="M7" s="2"/>
    </row>
    <row r="8" spans="1:13" x14ac:dyDescent="0.25">
      <c r="A8" s="14"/>
      <c r="B8" s="15" t="s">
        <v>2</v>
      </c>
      <c r="C8" s="16">
        <f>IFERROR(C6/(C5+C6),0)</f>
        <v>0.29475437135720234</v>
      </c>
      <c r="D8" s="16">
        <f t="shared" ref="D8:L8" si="3">IFERROR(D6/(D5+D6),0)</f>
        <v>0.29686174724342662</v>
      </c>
      <c r="E8" s="16">
        <f t="shared" si="3"/>
        <v>0.30313293818797626</v>
      </c>
      <c r="F8" s="16">
        <f t="shared" si="3"/>
        <v>0.30802047781569963</v>
      </c>
      <c r="G8" s="16">
        <f t="shared" si="3"/>
        <v>0.31141868512110726</v>
      </c>
      <c r="H8" s="16">
        <f t="shared" si="3"/>
        <v>0.31634446397188049</v>
      </c>
      <c r="I8" s="16">
        <f t="shared" si="3"/>
        <v>0.31789848619768479</v>
      </c>
      <c r="J8" s="16">
        <f t="shared" si="3"/>
        <v>0.32461677186654642</v>
      </c>
      <c r="K8" s="16">
        <f t="shared" si="3"/>
        <v>0.32402234636871508</v>
      </c>
      <c r="L8" s="16">
        <f t="shared" si="3"/>
        <v>0.33178005591798693</v>
      </c>
      <c r="M8" s="2"/>
    </row>
    <row r="9" spans="1:13" x14ac:dyDescent="0.25">
      <c r="A9" s="5" t="s">
        <v>7</v>
      </c>
      <c r="C9" s="18">
        <f t="shared" ref="C9:G9" si="4">SUM(C10:C11)</f>
        <v>363</v>
      </c>
      <c r="D9" s="18">
        <f t="shared" si="4"/>
        <v>349</v>
      </c>
      <c r="E9" s="18">
        <f t="shared" si="4"/>
        <v>335</v>
      </c>
      <c r="F9" s="18">
        <f t="shared" si="4"/>
        <v>324</v>
      </c>
      <c r="G9" s="18">
        <f t="shared" si="4"/>
        <v>329</v>
      </c>
      <c r="H9" s="18">
        <f t="shared" ref="H9:K9" si="5">SUM(H10:H11)</f>
        <v>325</v>
      </c>
      <c r="I9" s="18">
        <f t="shared" si="5"/>
        <v>324</v>
      </c>
      <c r="J9" s="18">
        <f t="shared" si="5"/>
        <v>328</v>
      </c>
      <c r="K9" s="18">
        <f t="shared" si="5"/>
        <v>333</v>
      </c>
      <c r="L9" s="18">
        <f t="shared" ref="L9" si="6">SUM(L10:L11)</f>
        <v>351</v>
      </c>
      <c r="M9" s="2"/>
    </row>
    <row r="10" spans="1:13" x14ac:dyDescent="0.25">
      <c r="A10" s="5"/>
      <c r="B10" s="2" t="s">
        <v>1</v>
      </c>
      <c r="C10" s="6">
        <v>208</v>
      </c>
      <c r="D10" s="6">
        <v>206</v>
      </c>
      <c r="E10" s="6">
        <v>194</v>
      </c>
      <c r="F10" s="6">
        <v>184</v>
      </c>
      <c r="G10" s="6">
        <v>182</v>
      </c>
      <c r="H10" s="6">
        <v>178</v>
      </c>
      <c r="I10" s="6">
        <v>173</v>
      </c>
      <c r="J10" s="6">
        <v>167</v>
      </c>
      <c r="K10" s="6">
        <v>173</v>
      </c>
      <c r="L10" s="6">
        <v>184</v>
      </c>
      <c r="M10" s="2"/>
    </row>
    <row r="11" spans="1:13" x14ac:dyDescent="0.25">
      <c r="A11" s="5"/>
      <c r="B11" s="22" t="s">
        <v>0</v>
      </c>
      <c r="C11" s="23">
        <v>155</v>
      </c>
      <c r="D11" s="23">
        <v>143</v>
      </c>
      <c r="E11" s="23">
        <v>141</v>
      </c>
      <c r="F11" s="23">
        <v>140</v>
      </c>
      <c r="G11" s="23">
        <v>147</v>
      </c>
      <c r="H11" s="23">
        <v>147</v>
      </c>
      <c r="I11" s="24">
        <v>151</v>
      </c>
      <c r="J11" s="24">
        <v>161</v>
      </c>
      <c r="K11" s="24">
        <v>160</v>
      </c>
      <c r="L11" s="24">
        <v>167</v>
      </c>
      <c r="M11" s="2"/>
    </row>
    <row r="12" spans="1:13" x14ac:dyDescent="0.25">
      <c r="A12" s="5"/>
      <c r="B12" s="7" t="s">
        <v>12</v>
      </c>
      <c r="C12" s="20">
        <f>IFERROR(C10/(C10+C11),0)</f>
        <v>0.57300275482093666</v>
      </c>
      <c r="D12" s="20">
        <f t="shared" ref="D12:L12" si="7">IFERROR(D10/(D10+D11),0)</f>
        <v>0.5902578796561605</v>
      </c>
      <c r="E12" s="20">
        <f t="shared" si="7"/>
        <v>0.57910447761194028</v>
      </c>
      <c r="F12" s="20">
        <f t="shared" si="7"/>
        <v>0.5679012345679012</v>
      </c>
      <c r="G12" s="20">
        <f t="shared" si="7"/>
        <v>0.55319148936170215</v>
      </c>
      <c r="H12" s="20">
        <f t="shared" si="7"/>
        <v>0.5476923076923077</v>
      </c>
      <c r="I12" s="20">
        <f t="shared" si="7"/>
        <v>0.53395061728395066</v>
      </c>
      <c r="J12" s="20">
        <f t="shared" si="7"/>
        <v>0.50914634146341464</v>
      </c>
      <c r="K12" s="20">
        <f t="shared" si="7"/>
        <v>0.51951951951951947</v>
      </c>
      <c r="L12" s="20">
        <f t="shared" si="7"/>
        <v>0.5242165242165242</v>
      </c>
      <c r="M12" s="2"/>
    </row>
    <row r="13" spans="1:13" x14ac:dyDescent="0.25">
      <c r="A13" s="15"/>
      <c r="B13" s="15" t="s">
        <v>2</v>
      </c>
      <c r="C13" s="16">
        <f>IFERROR(C11/(C10+C11),0)</f>
        <v>0.42699724517906334</v>
      </c>
      <c r="D13" s="16">
        <f t="shared" ref="D13:L13" si="8">IFERROR(D11/(D10+D11),0)</f>
        <v>0.40974212034383956</v>
      </c>
      <c r="E13" s="16">
        <f t="shared" si="8"/>
        <v>0.42089552238805972</v>
      </c>
      <c r="F13" s="16">
        <f t="shared" si="8"/>
        <v>0.43209876543209874</v>
      </c>
      <c r="G13" s="16">
        <f t="shared" si="8"/>
        <v>0.44680851063829785</v>
      </c>
      <c r="H13" s="16">
        <f t="shared" si="8"/>
        <v>0.4523076923076923</v>
      </c>
      <c r="I13" s="16">
        <f t="shared" si="8"/>
        <v>0.4660493827160494</v>
      </c>
      <c r="J13" s="16">
        <f t="shared" si="8"/>
        <v>0.49085365853658536</v>
      </c>
      <c r="K13" s="16">
        <f t="shared" si="8"/>
        <v>0.48048048048048048</v>
      </c>
      <c r="L13" s="16">
        <f t="shared" si="8"/>
        <v>0.4757834757834758</v>
      </c>
      <c r="M13" s="2"/>
    </row>
    <row r="14" spans="1:13" x14ac:dyDescent="0.25">
      <c r="A14" s="5" t="s">
        <v>8</v>
      </c>
      <c r="C14" s="18">
        <f t="shared" ref="C14:G14" si="9">SUM(C15:C16)</f>
        <v>742</v>
      </c>
      <c r="D14" s="18">
        <f t="shared" si="9"/>
        <v>793</v>
      </c>
      <c r="E14" s="18">
        <f t="shared" si="9"/>
        <v>847</v>
      </c>
      <c r="F14" s="18">
        <f t="shared" si="9"/>
        <v>891</v>
      </c>
      <c r="G14" s="18">
        <f t="shared" si="9"/>
        <v>937</v>
      </c>
      <c r="H14" s="18">
        <f t="shared" ref="H14:K14" si="10">SUM(H15:H16)</f>
        <v>957</v>
      </c>
      <c r="I14" s="18">
        <f t="shared" si="10"/>
        <v>992</v>
      </c>
      <c r="J14" s="18">
        <f t="shared" si="10"/>
        <v>1012</v>
      </c>
      <c r="K14" s="18">
        <f t="shared" si="10"/>
        <v>1073</v>
      </c>
      <c r="L14" s="18">
        <f t="shared" ref="L14" si="11">SUM(L15:L16)</f>
        <v>1064</v>
      </c>
      <c r="M14" s="2"/>
    </row>
    <row r="15" spans="1:13" x14ac:dyDescent="0.25">
      <c r="A15" s="5"/>
      <c r="B15" s="2" t="s">
        <v>1</v>
      </c>
      <c r="C15" s="6">
        <v>385</v>
      </c>
      <c r="D15" s="6">
        <v>403</v>
      </c>
      <c r="E15" s="6">
        <v>434</v>
      </c>
      <c r="F15" s="6">
        <v>444</v>
      </c>
      <c r="G15" s="6">
        <v>460</v>
      </c>
      <c r="H15" s="6">
        <v>474</v>
      </c>
      <c r="I15" s="6">
        <v>472</v>
      </c>
      <c r="J15" s="6">
        <v>470</v>
      </c>
      <c r="K15" s="6">
        <v>508</v>
      </c>
      <c r="L15" s="6">
        <v>495</v>
      </c>
      <c r="M15" s="2"/>
    </row>
    <row r="16" spans="1:13" x14ac:dyDescent="0.25">
      <c r="A16" s="5"/>
      <c r="B16" s="22" t="s">
        <v>0</v>
      </c>
      <c r="C16" s="23">
        <v>357</v>
      </c>
      <c r="D16" s="23">
        <v>390</v>
      </c>
      <c r="E16" s="23">
        <v>413</v>
      </c>
      <c r="F16" s="23">
        <v>447</v>
      </c>
      <c r="G16" s="23">
        <v>477</v>
      </c>
      <c r="H16" s="23">
        <v>483</v>
      </c>
      <c r="I16" s="24">
        <v>520</v>
      </c>
      <c r="J16" s="24">
        <v>542</v>
      </c>
      <c r="K16" s="24">
        <v>565</v>
      </c>
      <c r="L16" s="24">
        <v>569</v>
      </c>
      <c r="M16" s="2"/>
    </row>
    <row r="17" spans="1:17" x14ac:dyDescent="0.25">
      <c r="A17" s="5"/>
      <c r="B17" s="7" t="s">
        <v>12</v>
      </c>
      <c r="C17" s="20">
        <f>IFERROR(C15/(C15+C16),0)</f>
        <v>0.51886792452830188</v>
      </c>
      <c r="D17" s="20">
        <f t="shared" ref="D17:L17" si="12">IFERROR(D15/(D15+D16),0)</f>
        <v>0.50819672131147542</v>
      </c>
      <c r="E17" s="20">
        <f t="shared" si="12"/>
        <v>0.51239669421487599</v>
      </c>
      <c r="F17" s="20">
        <f t="shared" si="12"/>
        <v>0.49831649831649832</v>
      </c>
      <c r="G17" s="20">
        <f t="shared" si="12"/>
        <v>0.49092849519743864</v>
      </c>
      <c r="H17" s="20">
        <f t="shared" si="12"/>
        <v>0.4952978056426332</v>
      </c>
      <c r="I17" s="20">
        <f t="shared" si="12"/>
        <v>0.47580645161290325</v>
      </c>
      <c r="J17" s="20">
        <f t="shared" si="12"/>
        <v>0.46442687747035571</v>
      </c>
      <c r="K17" s="20">
        <f t="shared" si="12"/>
        <v>0.47343895619757687</v>
      </c>
      <c r="L17" s="20">
        <f t="shared" si="12"/>
        <v>0.46522556390977443</v>
      </c>
      <c r="M17" s="2"/>
    </row>
    <row r="18" spans="1:17" x14ac:dyDescent="0.25">
      <c r="A18" s="15"/>
      <c r="B18" s="15" t="s">
        <v>2</v>
      </c>
      <c r="C18" s="16">
        <f>IFERROR(C16/(C15+C16),0)</f>
        <v>0.48113207547169812</v>
      </c>
      <c r="D18" s="16">
        <f t="shared" ref="D18:L18" si="13">IFERROR(D16/(D15+D16),0)</f>
        <v>0.49180327868852458</v>
      </c>
      <c r="E18" s="16">
        <f t="shared" si="13"/>
        <v>0.48760330578512395</v>
      </c>
      <c r="F18" s="16">
        <f t="shared" si="13"/>
        <v>0.50168350168350173</v>
      </c>
      <c r="G18" s="16">
        <f t="shared" si="13"/>
        <v>0.50907150480256136</v>
      </c>
      <c r="H18" s="16">
        <f t="shared" si="13"/>
        <v>0.50470219435736674</v>
      </c>
      <c r="I18" s="16">
        <f t="shared" si="13"/>
        <v>0.52419354838709675</v>
      </c>
      <c r="J18" s="16">
        <f t="shared" si="13"/>
        <v>0.53557312252964429</v>
      </c>
      <c r="K18" s="16">
        <f t="shared" si="13"/>
        <v>0.52656104380242308</v>
      </c>
      <c r="L18" s="16">
        <f t="shared" si="13"/>
        <v>0.53477443609022557</v>
      </c>
      <c r="M18" s="2"/>
    </row>
    <row r="19" spans="1:17" x14ac:dyDescent="0.25">
      <c r="A19" s="5" t="s">
        <v>11</v>
      </c>
      <c r="C19" s="18">
        <f t="shared" ref="C19:G19" si="14">SUM(C20:C21)</f>
        <v>37</v>
      </c>
      <c r="D19" s="18">
        <f t="shared" si="14"/>
        <v>38</v>
      </c>
      <c r="E19" s="18">
        <f t="shared" si="14"/>
        <v>258</v>
      </c>
      <c r="F19" s="18">
        <f t="shared" si="14"/>
        <v>354</v>
      </c>
      <c r="G19" s="18">
        <f t="shared" si="14"/>
        <v>387</v>
      </c>
      <c r="H19" s="18">
        <f t="shared" ref="H19:J19" si="15">SUM(H20:H21)</f>
        <v>395</v>
      </c>
      <c r="I19" s="18">
        <f t="shared" si="15"/>
        <v>392</v>
      </c>
      <c r="J19" s="18">
        <f t="shared" si="15"/>
        <v>358</v>
      </c>
      <c r="K19" s="18">
        <f t="shared" ref="K19:L19" si="16">SUM(K20:K21)</f>
        <v>364</v>
      </c>
      <c r="L19" s="18">
        <f t="shared" si="16"/>
        <v>375</v>
      </c>
      <c r="M19" s="2"/>
    </row>
    <row r="20" spans="1:17" x14ac:dyDescent="0.25">
      <c r="A20" s="5"/>
      <c r="B20" s="2" t="s">
        <v>1</v>
      </c>
      <c r="C20" s="6">
        <v>22</v>
      </c>
      <c r="D20" s="6">
        <v>23</v>
      </c>
      <c r="E20" s="6">
        <v>97</v>
      </c>
      <c r="F20" s="6">
        <v>147</v>
      </c>
      <c r="G20" s="6">
        <v>159</v>
      </c>
      <c r="H20" s="6">
        <v>168</v>
      </c>
      <c r="I20" s="6">
        <v>168</v>
      </c>
      <c r="J20" s="6">
        <v>150</v>
      </c>
      <c r="K20" s="6">
        <v>162</v>
      </c>
      <c r="L20" s="6">
        <v>170</v>
      </c>
      <c r="M20" s="2"/>
    </row>
    <row r="21" spans="1:17" x14ac:dyDescent="0.25">
      <c r="A21" s="5"/>
      <c r="B21" s="22" t="s">
        <v>0</v>
      </c>
      <c r="C21" s="23">
        <v>15</v>
      </c>
      <c r="D21" s="23">
        <v>15</v>
      </c>
      <c r="E21" s="23">
        <v>161</v>
      </c>
      <c r="F21" s="23">
        <v>207</v>
      </c>
      <c r="G21" s="23">
        <v>228</v>
      </c>
      <c r="H21" s="23">
        <v>227</v>
      </c>
      <c r="I21" s="24">
        <v>224</v>
      </c>
      <c r="J21" s="24">
        <v>208</v>
      </c>
      <c r="K21" s="24">
        <v>202</v>
      </c>
      <c r="L21" s="24">
        <v>205</v>
      </c>
      <c r="M21" s="2"/>
    </row>
    <row r="22" spans="1:17" x14ac:dyDescent="0.25">
      <c r="A22" s="5"/>
      <c r="B22" s="7" t="s">
        <v>12</v>
      </c>
      <c r="C22" s="20">
        <f>IFERROR(C20/(C20+C21),0)</f>
        <v>0.59459459459459463</v>
      </c>
      <c r="D22" s="20">
        <f t="shared" ref="D22:L22" si="17">IFERROR(D20/(D20+D21),0)</f>
        <v>0.60526315789473684</v>
      </c>
      <c r="E22" s="20">
        <f t="shared" si="17"/>
        <v>0.37596899224806202</v>
      </c>
      <c r="F22" s="20">
        <f t="shared" si="17"/>
        <v>0.4152542372881356</v>
      </c>
      <c r="G22" s="20">
        <f t="shared" si="17"/>
        <v>0.41085271317829458</v>
      </c>
      <c r="H22" s="20">
        <f t="shared" si="17"/>
        <v>0.42531645569620252</v>
      </c>
      <c r="I22" s="20">
        <f t="shared" si="17"/>
        <v>0.42857142857142855</v>
      </c>
      <c r="J22" s="20">
        <f t="shared" si="17"/>
        <v>0.41899441340782123</v>
      </c>
      <c r="K22" s="20">
        <f t="shared" si="17"/>
        <v>0.44505494505494503</v>
      </c>
      <c r="L22" s="20">
        <f t="shared" si="17"/>
        <v>0.45333333333333331</v>
      </c>
      <c r="M22" s="2"/>
    </row>
    <row r="23" spans="1:17" x14ac:dyDescent="0.25">
      <c r="A23" s="15"/>
      <c r="B23" s="15" t="s">
        <v>2</v>
      </c>
      <c r="C23" s="16">
        <f>IFERROR(C21/(C20+C21),0)</f>
        <v>0.40540540540540543</v>
      </c>
      <c r="D23" s="16">
        <f t="shared" ref="D23:L23" si="18">IFERROR(D21/(D20+D21),0)</f>
        <v>0.39473684210526316</v>
      </c>
      <c r="E23" s="16">
        <f t="shared" si="18"/>
        <v>0.62403100775193798</v>
      </c>
      <c r="F23" s="16">
        <f t="shared" si="18"/>
        <v>0.5847457627118644</v>
      </c>
      <c r="G23" s="16">
        <f t="shared" si="18"/>
        <v>0.58914728682170547</v>
      </c>
      <c r="H23" s="16">
        <f t="shared" si="18"/>
        <v>0.57468354430379742</v>
      </c>
      <c r="I23" s="16">
        <f t="shared" si="18"/>
        <v>0.5714285714285714</v>
      </c>
      <c r="J23" s="16">
        <f t="shared" si="18"/>
        <v>0.58100558659217882</v>
      </c>
      <c r="K23" s="16">
        <f t="shared" si="18"/>
        <v>0.55494505494505497</v>
      </c>
      <c r="L23" s="16">
        <f t="shared" si="18"/>
        <v>0.54666666666666663</v>
      </c>
      <c r="M23" s="2"/>
    </row>
    <row r="24" spans="1:17" x14ac:dyDescent="0.25">
      <c r="A24" s="5" t="s">
        <v>9</v>
      </c>
      <c r="C24" s="18">
        <f t="shared" ref="C24:G24" si="19">SUM(C25:C26)</f>
        <v>3051</v>
      </c>
      <c r="D24" s="18">
        <f t="shared" si="19"/>
        <v>3113</v>
      </c>
      <c r="E24" s="18">
        <f t="shared" si="19"/>
        <v>3068</v>
      </c>
      <c r="F24" s="18">
        <f t="shared" si="19"/>
        <v>3096</v>
      </c>
      <c r="G24" s="18">
        <f t="shared" si="19"/>
        <v>3166</v>
      </c>
      <c r="H24" s="18">
        <f t="shared" ref="H24:J24" si="20">SUM(H25:H26)</f>
        <v>3089</v>
      </c>
      <c r="I24" s="18">
        <f t="shared" si="20"/>
        <v>3157</v>
      </c>
      <c r="J24" s="18">
        <f t="shared" si="20"/>
        <v>3165</v>
      </c>
      <c r="K24" s="18">
        <f t="shared" ref="K24:L24" si="21">SUM(K25:K26)</f>
        <v>3171</v>
      </c>
      <c r="L24" s="18">
        <f t="shared" si="21"/>
        <v>3315</v>
      </c>
      <c r="M24" s="2"/>
    </row>
    <row r="25" spans="1:17" x14ac:dyDescent="0.25">
      <c r="A25" s="5"/>
      <c r="B25" s="2" t="s">
        <v>1</v>
      </c>
      <c r="C25" s="6">
        <v>1575</v>
      </c>
      <c r="D25" s="6">
        <v>1553</v>
      </c>
      <c r="E25" s="6">
        <v>1538</v>
      </c>
      <c r="F25" s="6">
        <v>1515</v>
      </c>
      <c r="G25" s="6">
        <v>1549</v>
      </c>
      <c r="H25" s="6">
        <v>1538</v>
      </c>
      <c r="I25" s="6">
        <v>1540</v>
      </c>
      <c r="J25" s="6">
        <v>1538</v>
      </c>
      <c r="K25" s="6">
        <v>1495</v>
      </c>
      <c r="L25" s="6">
        <v>1567</v>
      </c>
      <c r="M25" s="2"/>
    </row>
    <row r="26" spans="1:17" x14ac:dyDescent="0.25">
      <c r="A26" s="2"/>
      <c r="B26" s="22" t="s">
        <v>0</v>
      </c>
      <c r="C26" s="23">
        <v>1476</v>
      </c>
      <c r="D26" s="23">
        <v>1560</v>
      </c>
      <c r="E26" s="23">
        <v>1530</v>
      </c>
      <c r="F26" s="23">
        <v>1581</v>
      </c>
      <c r="G26" s="23">
        <v>1617</v>
      </c>
      <c r="H26" s="23">
        <v>1551</v>
      </c>
      <c r="I26" s="24">
        <v>1617</v>
      </c>
      <c r="J26" s="24">
        <v>1627</v>
      </c>
      <c r="K26" s="24">
        <v>1676</v>
      </c>
      <c r="L26" s="24">
        <v>1748</v>
      </c>
      <c r="M26" s="2"/>
    </row>
    <row r="27" spans="1:17" x14ac:dyDescent="0.25">
      <c r="A27" s="2"/>
      <c r="B27" s="7" t="s">
        <v>12</v>
      </c>
      <c r="C27" s="20">
        <f>IFERROR(C25/(C25+C26),0)</f>
        <v>0.51622418879056042</v>
      </c>
      <c r="D27" s="20">
        <f t="shared" ref="D27:L27" si="22">IFERROR(D25/(D25+D26),0)</f>
        <v>0.49887568262126564</v>
      </c>
      <c r="E27" s="20">
        <f t="shared" si="22"/>
        <v>0.50130378096479788</v>
      </c>
      <c r="F27" s="20">
        <f t="shared" si="22"/>
        <v>0.48934108527131781</v>
      </c>
      <c r="G27" s="20">
        <f t="shared" si="22"/>
        <v>0.48926089703095388</v>
      </c>
      <c r="H27" s="20">
        <f t="shared" si="22"/>
        <v>0.4978957591453545</v>
      </c>
      <c r="I27" s="20">
        <f t="shared" si="22"/>
        <v>0.48780487804878048</v>
      </c>
      <c r="J27" s="20">
        <f t="shared" si="22"/>
        <v>0.48593996840442338</v>
      </c>
      <c r="K27" s="20">
        <f t="shared" si="22"/>
        <v>0.47146010722169662</v>
      </c>
      <c r="L27" s="20">
        <f t="shared" si="22"/>
        <v>0.47269984917043739</v>
      </c>
      <c r="M27" s="2"/>
    </row>
    <row r="28" spans="1:17" x14ac:dyDescent="0.25">
      <c r="A28" s="14"/>
      <c r="B28" s="15" t="s">
        <v>2</v>
      </c>
      <c r="C28" s="16">
        <f>IFERROR(C26/(C25+C26),0)</f>
        <v>0.48377581120943952</v>
      </c>
      <c r="D28" s="16">
        <f t="shared" ref="D28:L28" si="23">IFERROR(D26/(D25+D26),0)</f>
        <v>0.50112431737873431</v>
      </c>
      <c r="E28" s="16">
        <f t="shared" si="23"/>
        <v>0.49869621903520206</v>
      </c>
      <c r="F28" s="16">
        <f t="shared" si="23"/>
        <v>0.51065891472868219</v>
      </c>
      <c r="G28" s="16">
        <f t="shared" si="23"/>
        <v>0.51073910296904612</v>
      </c>
      <c r="H28" s="16">
        <f t="shared" si="23"/>
        <v>0.50210424085464556</v>
      </c>
      <c r="I28" s="16">
        <f t="shared" si="23"/>
        <v>0.51219512195121952</v>
      </c>
      <c r="J28" s="16">
        <f t="shared" si="23"/>
        <v>0.51406003159557667</v>
      </c>
      <c r="K28" s="16">
        <f t="shared" si="23"/>
        <v>0.52853989277830338</v>
      </c>
      <c r="L28" s="16">
        <f t="shared" si="23"/>
        <v>0.52730015082956261</v>
      </c>
      <c r="M28" s="2"/>
    </row>
    <row r="29" spans="1:17" x14ac:dyDescent="0.25">
      <c r="A29" s="5" t="s">
        <v>3</v>
      </c>
      <c r="C29" s="18">
        <f t="shared" ref="C29:G29" si="24">SUM(C30:C31)</f>
        <v>5394</v>
      </c>
      <c r="D29" s="18">
        <f t="shared" si="24"/>
        <v>5472</v>
      </c>
      <c r="E29" s="18">
        <f t="shared" si="24"/>
        <v>5689</v>
      </c>
      <c r="F29" s="18">
        <f t="shared" si="24"/>
        <v>5837</v>
      </c>
      <c r="G29" s="18">
        <f t="shared" si="24"/>
        <v>5975</v>
      </c>
      <c r="H29" s="18">
        <f t="shared" ref="H29:K29" si="25">SUM(H30:H31)</f>
        <v>5904</v>
      </c>
      <c r="I29" s="18">
        <f t="shared" si="25"/>
        <v>5988</v>
      </c>
      <c r="J29" s="18">
        <f t="shared" si="25"/>
        <v>5972</v>
      </c>
      <c r="K29" s="18">
        <f t="shared" si="25"/>
        <v>6015</v>
      </c>
      <c r="L29" s="18">
        <f t="shared" ref="L29" si="26">SUM(L30:L31)</f>
        <v>6178</v>
      </c>
      <c r="M29" s="2"/>
    </row>
    <row r="30" spans="1:17" x14ac:dyDescent="0.25">
      <c r="A30" s="5"/>
      <c r="B30" s="2" t="s">
        <v>1</v>
      </c>
      <c r="C30" s="6">
        <f t="shared" ref="C30:K30" si="27">SUM(C5,C10,C15,C20,C25)</f>
        <v>3037</v>
      </c>
      <c r="D30" s="6">
        <f t="shared" si="27"/>
        <v>3014</v>
      </c>
      <c r="E30" s="6">
        <f t="shared" si="27"/>
        <v>3086</v>
      </c>
      <c r="F30" s="6">
        <f t="shared" si="27"/>
        <v>3101</v>
      </c>
      <c r="G30" s="6">
        <f t="shared" si="27"/>
        <v>3146</v>
      </c>
      <c r="H30" s="6">
        <f t="shared" si="27"/>
        <v>3136</v>
      </c>
      <c r="I30" s="6">
        <f t="shared" si="27"/>
        <v>3119</v>
      </c>
      <c r="J30" s="6">
        <f t="shared" si="27"/>
        <v>3074</v>
      </c>
      <c r="K30" s="6">
        <f t="shared" si="27"/>
        <v>3064</v>
      </c>
      <c r="L30" s="6">
        <f t="shared" ref="L30" si="28">SUM(L5,L10,L15,L20,L25)</f>
        <v>3133</v>
      </c>
      <c r="M30" s="2"/>
    </row>
    <row r="31" spans="1:17" x14ac:dyDescent="0.25">
      <c r="A31" s="5"/>
      <c r="B31" s="22" t="s">
        <v>0</v>
      </c>
      <c r="C31" s="23">
        <f t="shared" ref="C31:K31" si="29">SUM(C6,C11,C16,C21,C26)</f>
        <v>2357</v>
      </c>
      <c r="D31" s="23">
        <f t="shared" si="29"/>
        <v>2458</v>
      </c>
      <c r="E31" s="23">
        <f t="shared" si="29"/>
        <v>2603</v>
      </c>
      <c r="F31" s="23">
        <f t="shared" si="29"/>
        <v>2736</v>
      </c>
      <c r="G31" s="23">
        <f t="shared" si="29"/>
        <v>2829</v>
      </c>
      <c r="H31" s="23">
        <f t="shared" si="29"/>
        <v>2768</v>
      </c>
      <c r="I31" s="24">
        <f t="shared" si="29"/>
        <v>2869</v>
      </c>
      <c r="J31" s="24">
        <f t="shared" si="29"/>
        <v>2898</v>
      </c>
      <c r="K31" s="24">
        <f t="shared" si="29"/>
        <v>2951</v>
      </c>
      <c r="L31" s="24">
        <f t="shared" ref="L31" si="30">SUM(L6,L11,L16,L21,L26)</f>
        <v>3045</v>
      </c>
      <c r="M31" s="2"/>
      <c r="N31" s="13"/>
      <c r="O31" s="13"/>
      <c r="P31" s="13"/>
      <c r="Q31" s="13"/>
    </row>
    <row r="32" spans="1:17" x14ac:dyDescent="0.25">
      <c r="A32" s="5"/>
      <c r="B32" s="7" t="s">
        <v>12</v>
      </c>
      <c r="C32" s="20">
        <f>IFERROR(C30/(C30+C31),0)</f>
        <v>0.5630329996292176</v>
      </c>
      <c r="D32" s="20">
        <f t="shared" ref="D32:L32" si="31">IFERROR(D30/(D30+D31),0)</f>
        <v>0.55080409356725146</v>
      </c>
      <c r="E32" s="20">
        <f t="shared" si="31"/>
        <v>0.54245034276674287</v>
      </c>
      <c r="F32" s="20">
        <f t="shared" si="31"/>
        <v>0.53126606133287646</v>
      </c>
      <c r="G32" s="20">
        <f t="shared" si="31"/>
        <v>0.52652719665271963</v>
      </c>
      <c r="H32" s="20">
        <f t="shared" si="31"/>
        <v>0.53116531165311653</v>
      </c>
      <c r="I32" s="20">
        <f t="shared" si="31"/>
        <v>0.52087508350033396</v>
      </c>
      <c r="J32" s="20">
        <f t="shared" si="31"/>
        <v>0.51473543201607497</v>
      </c>
      <c r="K32" s="20">
        <f t="shared" si="31"/>
        <v>0.50939318370739817</v>
      </c>
      <c r="L32" s="20">
        <f t="shared" si="31"/>
        <v>0.50712204596956945</v>
      </c>
      <c r="M32" s="2"/>
      <c r="N32" s="13"/>
      <c r="O32" s="13"/>
      <c r="P32" s="13"/>
      <c r="Q32" s="13"/>
    </row>
    <row r="33" spans="1:17" x14ac:dyDescent="0.25">
      <c r="A33" s="4"/>
      <c r="B33" s="8" t="s">
        <v>2</v>
      </c>
      <c r="C33" s="17">
        <f>IFERROR(C31/(C30+C31),0)</f>
        <v>0.43696700037078234</v>
      </c>
      <c r="D33" s="17">
        <f t="shared" ref="D33:L33" si="32">IFERROR(D31/(D30+D31),0)</f>
        <v>0.44919590643274854</v>
      </c>
      <c r="E33" s="17">
        <f t="shared" si="32"/>
        <v>0.45754965723325719</v>
      </c>
      <c r="F33" s="17">
        <f t="shared" si="32"/>
        <v>0.46873393866712354</v>
      </c>
      <c r="G33" s="17">
        <f t="shared" si="32"/>
        <v>0.47347280334728031</v>
      </c>
      <c r="H33" s="17">
        <f t="shared" si="32"/>
        <v>0.46883468834688347</v>
      </c>
      <c r="I33" s="17">
        <f t="shared" si="32"/>
        <v>0.47912491649966599</v>
      </c>
      <c r="J33" s="17">
        <f t="shared" si="32"/>
        <v>0.48526456798392498</v>
      </c>
      <c r="K33" s="17">
        <f t="shared" si="32"/>
        <v>0.49060681629260183</v>
      </c>
      <c r="L33" s="17">
        <f t="shared" si="32"/>
        <v>0.49287795403043055</v>
      </c>
      <c r="M33" s="2"/>
      <c r="N33" s="13"/>
      <c r="O33" s="13"/>
      <c r="P33" s="13"/>
      <c r="Q33" s="13"/>
    </row>
    <row r="34" spans="1:17" x14ac:dyDescent="0.25">
      <c r="A34" s="2" t="s">
        <v>10</v>
      </c>
      <c r="B34" s="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3"/>
      <c r="O34" s="13"/>
      <c r="P34" s="13"/>
      <c r="Q34" s="13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3"/>
      <c r="O35" s="13"/>
      <c r="P35" s="13"/>
      <c r="Q35" s="13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3"/>
      <c r="O36" s="13"/>
      <c r="P36" s="13"/>
      <c r="Q36" s="13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3"/>
      <c r="O37" s="13"/>
      <c r="P37" s="13"/>
      <c r="Q37" s="13"/>
    </row>
    <row r="38" spans="1:1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3"/>
      <c r="O38" s="13"/>
      <c r="P38" s="13"/>
      <c r="Q38" s="13"/>
    </row>
    <row r="39" spans="1:1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9" t="s">
        <v>4</v>
      </c>
      <c r="B50" s="10" t="s">
        <v>5</v>
      </c>
      <c r="C50" s="10">
        <f t="shared" ref="C50:L50" si="33">SUM(C5:C6)</f>
        <v>1201</v>
      </c>
      <c r="D50" s="10">
        <f t="shared" si="33"/>
        <v>1179</v>
      </c>
      <c r="E50" s="10">
        <f t="shared" si="33"/>
        <v>1181</v>
      </c>
      <c r="F50" s="10">
        <f t="shared" si="33"/>
        <v>1172</v>
      </c>
      <c r="G50" s="10">
        <f t="shared" si="33"/>
        <v>1156</v>
      </c>
      <c r="H50" s="10">
        <f t="shared" si="33"/>
        <v>1138</v>
      </c>
      <c r="I50" s="10">
        <f t="shared" si="33"/>
        <v>1123</v>
      </c>
      <c r="J50" s="10">
        <f t="shared" si="33"/>
        <v>1109</v>
      </c>
      <c r="K50" s="10">
        <f t="shared" si="33"/>
        <v>1074</v>
      </c>
      <c r="L50" s="10">
        <f t="shared" si="33"/>
        <v>1073</v>
      </c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19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19"/>
      <c r="L55" s="6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</sheetData>
  <mergeCells count="1">
    <mergeCell ref="A1:L1"/>
  </mergeCells>
  <printOptions horizontalCentered="1" verticalCentered="1"/>
  <pageMargins left="0.45" right="0.45" top="0.75" bottom="0.75" header="0.25" footer="0.3"/>
  <pageSetup scale="89" orientation="landscape" horizontalDpi="1200" verticalDpi="1200" r:id="rId1"/>
  <headerFooter scaleWithDoc="0">
    <oddHeader>&amp;C&amp;G</oddHeader>
    <oddFooter xml:space="preserve">&amp;R&amp;"+,Italic"&amp;8Information and Resource Management, Office of the Provost         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University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Yows, Kristina</dc:creator>
  <cp:lastModifiedBy>Yows, Kristina</cp:lastModifiedBy>
  <cp:lastPrinted>2025-03-14T02:41:32Z</cp:lastPrinted>
  <dcterms:created xsi:type="dcterms:W3CDTF">2015-12-04T21:49:47Z</dcterms:created>
  <dcterms:modified xsi:type="dcterms:W3CDTF">2025-03-14T02:41:38Z</dcterms:modified>
</cp:coreProperties>
</file>