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U:\provost\Data_Digest\2024-25\Excel\"/>
    </mc:Choice>
  </mc:AlternateContent>
  <xr:revisionPtr revIDLastSave="0" documentId="13_ncr:1_{62985291-5689-4707-BBEF-CD0AB0E2218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Federal" sheetId="3" r:id="rId1"/>
  </sheets>
  <definedNames>
    <definedName name="_xlnm.Print_Area" localSheetId="0">Federal!$A$1:$K$29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3" l="1"/>
  <c r="I13" i="3"/>
  <c r="H13" i="3"/>
  <c r="G13" i="3"/>
  <c r="F13" i="3"/>
  <c r="E13" i="3"/>
  <c r="D13" i="3"/>
  <c r="C13" i="3"/>
  <c r="B13" i="3"/>
  <c r="K13" i="3" l="1"/>
  <c r="B39" i="3"/>
  <c r="B38" i="3"/>
  <c r="B37" i="3"/>
  <c r="B36" i="3"/>
  <c r="B35" i="3"/>
  <c r="B34" i="3"/>
  <c r="B41" i="3" l="1"/>
  <c r="D34" i="3" l="1"/>
  <c r="D33" i="3"/>
  <c r="B33" i="3"/>
  <c r="D37" i="3"/>
  <c r="D39" i="3" l="1"/>
  <c r="D38" i="3"/>
  <c r="D36" i="3"/>
  <c r="D35" i="3"/>
  <c r="D41" i="3" l="1"/>
  <c r="E36" i="3" s="1"/>
  <c r="C36" i="3" l="1"/>
  <c r="C34" i="3"/>
  <c r="E38" i="3"/>
  <c r="E34" i="3"/>
  <c r="C35" i="3"/>
  <c r="E39" i="3"/>
  <c r="E35" i="3"/>
  <c r="E37" i="3"/>
  <c r="C37" i="3"/>
  <c r="C38" i="3"/>
  <c r="C39" i="3"/>
  <c r="E41" i="3" l="1"/>
  <c r="C41" i="3"/>
</calcChain>
</file>

<file path=xl/sharedStrings.xml><?xml version="1.0" encoding="utf-8"?>
<sst xmlns="http://schemas.openxmlformats.org/spreadsheetml/2006/main" count="28" uniqueCount="28">
  <si>
    <t>2014-15</t>
  </si>
  <si>
    <t>Total</t>
  </si>
  <si>
    <t>Other</t>
  </si>
  <si>
    <t>Source: UI Research Information System (UIRIS)</t>
  </si>
  <si>
    <t>2015-16</t>
  </si>
  <si>
    <t>2016-17</t>
  </si>
  <si>
    <t>2017-18</t>
  </si>
  <si>
    <t>2018-19</t>
  </si>
  <si>
    <t>Federal Research Awards by Agency (in millions)</t>
  </si>
  <si>
    <t>NIH</t>
  </si>
  <si>
    <t>Department of Education</t>
  </si>
  <si>
    <t>National Science Foundation</t>
  </si>
  <si>
    <t>Other Federal Agencies</t>
  </si>
  <si>
    <t>Department of Defense</t>
  </si>
  <si>
    <t>NASA</t>
  </si>
  <si>
    <t>Department of Energy</t>
  </si>
  <si>
    <t>Department of Transportation</t>
  </si>
  <si>
    <t>Health &amp; Hum Svcs</t>
  </si>
  <si>
    <t>Education</t>
  </si>
  <si>
    <t>NSF</t>
  </si>
  <si>
    <t>Defense</t>
  </si>
  <si>
    <t>2019-20</t>
  </si>
  <si>
    <t>2020-21</t>
  </si>
  <si>
    <t>Dept of Health &amp; Human Services - Other than NIH</t>
  </si>
  <si>
    <t>2021-22</t>
  </si>
  <si>
    <t>2022-23</t>
  </si>
  <si>
    <t>2023-24</t>
  </si>
  <si>
    <t>National Institutes of Health (NIH)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</si>
</sst>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_);_(&quot;$&quot;* \(#,##0.0\);_(&quot;$&quot;* &quot;-&quot;??_);_(@_)"/>
  </numFmts>
  <fonts count="11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8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8"/>
      <name val="Arial"/>
      <family val="2"/>
      <scheme val="minor"/>
    </font>
    <font>
      <b/>
      <sz val="8"/>
      <name val="Arial"/>
      <family val="2"/>
      <scheme val="minor"/>
    </font>
    <font>
      <b/>
      <sz val="10"/>
      <color theme="1"/>
      <name val="Arial"/>
      <family val="2"/>
      <scheme val="minor"/>
    </font>
    <font>
      <sz val="11"/>
      <color rgb="FF333333"/>
      <name val="Arial"/>
      <family val="2"/>
      <scheme val="minor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DDDDDD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16" fontId="1" fillId="0" borderId="0" xfId="0" quotePrefix="1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Continuous"/>
    </xf>
    <xf numFmtId="0" fontId="3" fillId="0" borderId="2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44" fontId="6" fillId="0" borderId="0" xfId="1" applyNumberFormat="1" applyFont="1"/>
    <xf numFmtId="44" fontId="7" fillId="0" borderId="0" xfId="1" applyNumberFormat="1" applyFont="1"/>
    <xf numFmtId="164" fontId="6" fillId="0" borderId="0" xfId="1" applyNumberFormat="1" applyFont="1"/>
    <xf numFmtId="0" fontId="4" fillId="0" borderId="0" xfId="0" applyFont="1" applyAlignment="1">
      <alignment horizontal="centerContinuous"/>
    </xf>
    <xf numFmtId="0" fontId="3" fillId="0" borderId="1" xfId="0" applyFont="1" applyBorder="1" applyAlignment="1">
      <alignment horizontal="left"/>
    </xf>
    <xf numFmtId="0" fontId="8" fillId="0" borderId="0" xfId="0" applyFont="1"/>
    <xf numFmtId="0" fontId="4" fillId="0" borderId="0" xfId="0" applyFont="1" applyAlignment="1">
      <alignment horizontal="left"/>
    </xf>
    <xf numFmtId="0" fontId="7" fillId="0" borderId="2" xfId="0" applyFont="1" applyBorder="1" applyAlignment="1">
      <alignment horizontal="left"/>
    </xf>
    <xf numFmtId="164" fontId="7" fillId="0" borderId="2" xfId="1" applyNumberFormat="1" applyFont="1" applyBorder="1"/>
    <xf numFmtId="16" fontId="4" fillId="0" borderId="0" xfId="0" quotePrefix="1" applyNumberFormat="1" applyFont="1"/>
    <xf numFmtId="10" fontId="4" fillId="0" borderId="0" xfId="0" applyNumberFormat="1" applyFont="1"/>
    <xf numFmtId="44" fontId="3" fillId="0" borderId="0" xfId="0" applyNumberFormat="1" applyFont="1"/>
    <xf numFmtId="6" fontId="9" fillId="0" borderId="0" xfId="0" applyNumberFormat="1" applyFont="1" applyAlignment="1">
      <alignment vertical="center" wrapText="1"/>
    </xf>
    <xf numFmtId="6" fontId="9" fillId="0" borderId="3" xfId="0" applyNumberFormat="1" applyFont="1" applyBorder="1" applyAlignment="1">
      <alignment vertical="center" wrapText="1"/>
    </xf>
    <xf numFmtId="164" fontId="6" fillId="0" borderId="0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900" b="1" i="0" u="none" strike="noStrike" baseline="0">
                <a:solidFill>
                  <a:sysClr val="windowText" lastClr="000000"/>
                </a:solidFill>
                <a:effectLst/>
              </a:rPr>
              <a:t>Federal Research Awards 2014-15</a:t>
            </a:r>
            <a:endParaRPr lang="en-US" sz="900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6763390687275201"/>
          <c:y val="0.13547725284339457"/>
          <c:w val="0.4246087294643725"/>
          <c:h val="0.7642957130358705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B1D-4D56-9BF6-AD0D9351DC3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B1D-4D56-9BF6-AD0D9351DC3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B1D-4D56-9BF6-AD0D9351DC3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B1D-4D56-9BF6-AD0D9351DC3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B1D-4D56-9BF6-AD0D9351DC37}"/>
              </c:ext>
            </c:extLst>
          </c:dPt>
          <c:dLbls>
            <c:dLbl>
              <c:idx val="0"/>
              <c:layout>
                <c:manualLayout>
                  <c:x val="-7.407407407407407E-2"/>
                  <c:y val="-0.1333333333333333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D56-9BF6-AD0D9351DC37}"/>
                </c:ext>
              </c:extLst>
            </c:dLbl>
            <c:dLbl>
              <c:idx val="1"/>
              <c:layout>
                <c:manualLayout>
                  <c:x val="3.8383064605230196E-3"/>
                  <c:y val="7.56195489728089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481481481481484"/>
                      <c:h val="0.1310279965004374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5B1D-4D56-9BF6-AD0D9351DC37}"/>
                </c:ext>
              </c:extLst>
            </c:dLbl>
            <c:dLbl>
              <c:idx val="2"/>
              <c:layout>
                <c:manualLayout>
                  <c:x val="7.3088712367455469E-2"/>
                  <c:y val="2.145122794494880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D56-9BF6-AD0D9351DC37}"/>
                </c:ext>
              </c:extLst>
            </c:dLbl>
            <c:dLbl>
              <c:idx val="3"/>
              <c:layout>
                <c:manualLayout>
                  <c:x val="4.2381163732403908E-2"/>
                  <c:y val="7.1561196493497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B1D-4D56-9BF6-AD0D9351DC37}"/>
                </c:ext>
              </c:extLst>
            </c:dLbl>
            <c:dLbl>
              <c:idx val="4"/>
              <c:layout>
                <c:manualLayout>
                  <c:x val="4.6485514989123226E-2"/>
                  <c:y val="2.034931186009691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B1D-4D56-9BF6-AD0D9351DC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Federal!$A$34:$A$39</c15:sqref>
                  </c15:fullRef>
                </c:ext>
              </c:extLst>
              <c:f>(Federal!$A$34:$A$35,Federal!$A$37:$A$39)</c:f>
              <c:strCache>
                <c:ptCount val="5"/>
                <c:pt idx="0">
                  <c:v>NIH</c:v>
                </c:pt>
                <c:pt idx="1">
                  <c:v>Health &amp; Hum Svcs</c:v>
                </c:pt>
                <c:pt idx="2">
                  <c:v>NSF</c:v>
                </c:pt>
                <c:pt idx="3">
                  <c:v>Defense</c:v>
                </c:pt>
                <c:pt idx="4">
                  <c:v>Other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Federal!$B$34:$B$39</c15:sqref>
                  </c15:fullRef>
                </c:ext>
              </c:extLst>
              <c:f>(Federal!$B$34:$B$35,Federal!$B$37:$B$39)</c:f>
              <c:numCache>
                <c:formatCode>_("$"* #,##0.00_);_("$"* \(#,##0.00\);_("$"* "-"??_);_(@_)</c:formatCode>
                <c:ptCount val="5"/>
                <c:pt idx="0">
                  <c:v>146.74826428999998</c:v>
                </c:pt>
                <c:pt idx="1">
                  <c:v>22.368753519999999</c:v>
                </c:pt>
                <c:pt idx="2">
                  <c:v>11.340464000000001</c:v>
                </c:pt>
                <c:pt idx="3">
                  <c:v>10.466784950000001</c:v>
                </c:pt>
                <c:pt idx="4">
                  <c:v>36.87603687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Federal!$B$36</c15:sqref>
                  <c15:spPr xmlns:c15="http://schemas.microsoft.com/office/drawing/2012/chart"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  <c15:dLbl>
                    <c:idx val="1"/>
                    <c:layout>
                      <c:manualLayout>
                        <c:x val="6.4786262316795989E-2"/>
                        <c:y val="5.6216457362093145E-2"/>
                      </c:manualLayout>
                    </c:layout>
                    <c:dLblPos val="bestFit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B-E357-4E83-AC6B-6C2A7880F8E9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A-5B1D-4D56-9BF6-AD0D9351D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5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900" b="1" i="0" baseline="0">
                <a:solidFill>
                  <a:sysClr val="windowText" lastClr="000000"/>
                </a:solidFill>
                <a:effectLst/>
              </a:rPr>
              <a:t>Federal Research Awards 2023-24</a:t>
            </a:r>
            <a:endParaRPr lang="en-US" sz="9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614610673665792"/>
          <c:y val="0.12436614173228347"/>
          <c:w val="0.43695440847671818"/>
          <c:h val="0.7865179352580927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804-45B6-A9C6-89681CC302E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804-45B6-A9C6-89681CC302E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804-45B6-A9C6-89681CC302E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804-45B6-A9C6-89681CC302E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804-45B6-A9C6-89681CC302E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804-45B6-A9C6-89681CC302E0}"/>
              </c:ext>
            </c:extLst>
          </c:dPt>
          <c:dLbls>
            <c:dLbl>
              <c:idx val="0"/>
              <c:layout>
                <c:manualLayout>
                  <c:x val="-6.8209973753280834E-2"/>
                  <c:y val="-0.1427918181615400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04-45B6-A9C6-89681CC302E0}"/>
                </c:ext>
              </c:extLst>
            </c:dLbl>
            <c:dLbl>
              <c:idx val="1"/>
              <c:layout>
                <c:manualLayout>
                  <c:x val="6.8832349081364833E-2"/>
                  <c:y val="0.105775913988088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827165354330704"/>
                      <c:h val="0.1699167986437955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804-45B6-A9C6-89681CC302E0}"/>
                </c:ext>
              </c:extLst>
            </c:dLbl>
            <c:dLbl>
              <c:idx val="2"/>
              <c:layout>
                <c:manualLayout>
                  <c:x val="0.18216710411198611"/>
                  <c:y val="8.833798041533760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804-45B6-A9C6-89681CC302E0}"/>
                </c:ext>
              </c:extLst>
            </c:dLbl>
            <c:dLbl>
              <c:idx val="3"/>
              <c:layout>
                <c:manualLayout>
                  <c:x val="0.1009313210848644"/>
                  <c:y val="4.911869019205460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804-45B6-A9C6-89681CC302E0}"/>
                </c:ext>
              </c:extLst>
            </c:dLbl>
            <c:dLbl>
              <c:idx val="4"/>
              <c:layout>
                <c:manualLayout>
                  <c:x val="9.7222222222222224E-2"/>
                  <c:y val="0.127557270638620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804-45B6-A9C6-89681CC302E0}"/>
                </c:ext>
              </c:extLst>
            </c:dLbl>
            <c:dLbl>
              <c:idx val="5"/>
              <c:layout>
                <c:manualLayout>
                  <c:x val="7.4078958880139989E-2"/>
                  <c:y val="-2.56608150610068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804-45B6-A9C6-89681CC302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Federal!$A$34:$A$39</c:f>
              <c:strCache>
                <c:ptCount val="6"/>
                <c:pt idx="0">
                  <c:v>NIH</c:v>
                </c:pt>
                <c:pt idx="1">
                  <c:v>Health &amp; Hum Svcs</c:v>
                </c:pt>
                <c:pt idx="2">
                  <c:v>Education</c:v>
                </c:pt>
                <c:pt idx="3">
                  <c:v>NSF</c:v>
                </c:pt>
                <c:pt idx="4">
                  <c:v>Defense</c:v>
                </c:pt>
                <c:pt idx="5">
                  <c:v>Other</c:v>
                </c:pt>
              </c:strCache>
            </c:strRef>
          </c:cat>
          <c:val>
            <c:numRef>
              <c:f>Federal!$D$34:$D$39</c:f>
              <c:numCache>
                <c:formatCode>_("$"* #,##0.00_);_("$"* \(#,##0.00\);_("$"* "-"??_);_(@_)</c:formatCode>
                <c:ptCount val="6"/>
                <c:pt idx="0">
                  <c:v>177.3</c:v>
                </c:pt>
                <c:pt idx="1">
                  <c:v>27.6</c:v>
                </c:pt>
                <c:pt idx="2">
                  <c:v>21.1</c:v>
                </c:pt>
                <c:pt idx="3">
                  <c:v>17.899999999999999</c:v>
                </c:pt>
                <c:pt idx="4">
                  <c:v>18.100000000000001</c:v>
                </c:pt>
                <c:pt idx="5">
                  <c:v>52.3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804-45B6-A9C6-89681CC302E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84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361949</xdr:colOff>
      <xdr:row>14</xdr:row>
      <xdr:rowOff>84136</xdr:rowOff>
    </xdr:from>
    <xdr:to>
      <xdr:col>4</xdr:col>
      <xdr:colOff>384174</xdr:colOff>
      <xdr:row>28</xdr:row>
      <xdr:rowOff>103186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7DB8EE1-01F3-41C8-9E28-588DFC0030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249236</xdr:colOff>
      <xdr:row>14</xdr:row>
      <xdr:rowOff>84136</xdr:rowOff>
    </xdr:from>
    <xdr:to>
      <xdr:col>10</xdr:col>
      <xdr:colOff>439736</xdr:colOff>
      <xdr:row>28</xdr:row>
      <xdr:rowOff>103186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1E562A7-77D1-4FAE-B765-79B99013D7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DataDiges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FE100"/>
      </a:accent1>
      <a:accent2>
        <a:srgbClr val="000000"/>
      </a:accent2>
      <a:accent3>
        <a:srgbClr val="7F7F7F"/>
      </a:accent3>
      <a:accent4>
        <a:srgbClr val="D2D2D2"/>
      </a:accent4>
      <a:accent5>
        <a:srgbClr val="FFEC8F"/>
      </a:accent5>
      <a:accent6>
        <a:srgbClr val="FFF6C9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1B3E3-E3AA-4E1A-80F9-1E913DF636A9}">
  <sheetPr>
    <pageSetUpPr fitToPage="1"/>
  </sheetPr>
  <dimension ref="A1:L41"/>
  <sheetViews>
    <sheetView tabSelected="1" zoomScaleNormal="100" workbookViewId="0">
      <selection activeCell="J40" sqref="J40"/>
    </sheetView>
  </sheetViews>
  <sheetFormatPr defaultColWidth="9" defaultRowHeight="12.5" x14ac:dyDescent="0.25"/>
  <cols>
    <col min="1" max="1" width="30.9140625" style="4" customWidth="1"/>
    <col min="2" max="11" width="9.58203125" style="1" customWidth="1"/>
    <col min="12" max="12" width="9" style="1"/>
    <col min="13" max="13" width="12" style="1" customWidth="1"/>
    <col min="14" max="16384" width="9" style="1"/>
  </cols>
  <sheetData>
    <row r="1" spans="1:12" ht="14" x14ac:dyDescent="0.3">
      <c r="A1" s="5" t="s">
        <v>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4"/>
    </row>
    <row r="2" spans="1:12" ht="6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s="13" customFormat="1" ht="13" x14ac:dyDescent="0.3">
      <c r="A3" s="12"/>
      <c r="B3" s="7" t="s">
        <v>0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21</v>
      </c>
      <c r="H3" s="6" t="s">
        <v>22</v>
      </c>
      <c r="I3" s="6" t="s">
        <v>24</v>
      </c>
      <c r="J3" s="6" t="s">
        <v>25</v>
      </c>
      <c r="K3" s="6" t="s">
        <v>26</v>
      </c>
      <c r="L3" s="3"/>
    </row>
    <row r="4" spans="1:12" x14ac:dyDescent="0.25">
      <c r="A4" s="14" t="s">
        <v>27</v>
      </c>
      <c r="B4" s="10">
        <v>146.74826428999998</v>
      </c>
      <c r="C4" s="10">
        <v>159.43061496000001</v>
      </c>
      <c r="D4" s="10">
        <v>140.02734393</v>
      </c>
      <c r="E4" s="10">
        <v>180.39406072999998</v>
      </c>
      <c r="F4" s="10">
        <v>171.7</v>
      </c>
      <c r="G4" s="10">
        <v>187.3</v>
      </c>
      <c r="H4" s="10">
        <v>200.3</v>
      </c>
      <c r="I4" s="10">
        <v>186.259017</v>
      </c>
      <c r="J4" s="10">
        <v>187.937175</v>
      </c>
      <c r="K4" s="10">
        <v>177.3</v>
      </c>
      <c r="L4" s="4"/>
    </row>
    <row r="5" spans="1:12" x14ac:dyDescent="0.25">
      <c r="A5" s="14" t="s">
        <v>23</v>
      </c>
      <c r="B5" s="10">
        <v>22.368753519999999</v>
      </c>
      <c r="C5" s="10">
        <v>18.156600999999998</v>
      </c>
      <c r="D5" s="10">
        <v>17.297622</v>
      </c>
      <c r="E5" s="10">
        <v>19.376090770000001</v>
      </c>
      <c r="F5" s="10">
        <v>24.7</v>
      </c>
      <c r="G5" s="10">
        <v>61.679999999999978</v>
      </c>
      <c r="H5" s="10">
        <v>55.8</v>
      </c>
      <c r="I5" s="10">
        <v>57.081200000000003</v>
      </c>
      <c r="J5" s="10">
        <v>33.360813999999998</v>
      </c>
      <c r="K5" s="10">
        <v>27.6</v>
      </c>
      <c r="L5" s="4"/>
    </row>
    <row r="6" spans="1:12" x14ac:dyDescent="0.25">
      <c r="A6" s="14" t="s">
        <v>10</v>
      </c>
      <c r="B6" s="10">
        <v>20.839991999999999</v>
      </c>
      <c r="C6" s="10">
        <v>21.85675518</v>
      </c>
      <c r="D6" s="10">
        <v>23.017399639999997</v>
      </c>
      <c r="E6" s="10">
        <v>24.45658877</v>
      </c>
      <c r="F6" s="10">
        <v>24.8</v>
      </c>
      <c r="G6" s="10">
        <v>39.299999999999997</v>
      </c>
      <c r="H6" s="10">
        <v>92.8</v>
      </c>
      <c r="I6" s="10">
        <v>24.247520999999999</v>
      </c>
      <c r="J6" s="10">
        <v>23.945668999999999</v>
      </c>
      <c r="K6" s="10">
        <v>27.4</v>
      </c>
      <c r="L6" s="4"/>
    </row>
    <row r="7" spans="1:12" x14ac:dyDescent="0.25">
      <c r="A7" s="14" t="s">
        <v>14</v>
      </c>
      <c r="B7" s="10">
        <v>4.0887717600000002</v>
      </c>
      <c r="C7" s="10">
        <v>4.1904873499999997</v>
      </c>
      <c r="D7" s="10">
        <v>6.285577</v>
      </c>
      <c r="E7" s="10">
        <v>8.8298701499999996</v>
      </c>
      <c r="F7" s="10">
        <v>6.7</v>
      </c>
      <c r="G7" s="10">
        <v>9.1999999999999993</v>
      </c>
      <c r="H7" s="10">
        <v>35.700000000000003</v>
      </c>
      <c r="I7" s="10">
        <v>35.793548999999999</v>
      </c>
      <c r="J7" s="10">
        <v>75.801641000000004</v>
      </c>
      <c r="K7" s="10">
        <v>21.1</v>
      </c>
      <c r="L7" s="4"/>
    </row>
    <row r="8" spans="1:12" x14ac:dyDescent="0.25">
      <c r="A8" s="14" t="s">
        <v>13</v>
      </c>
      <c r="B8" s="10">
        <v>10.466784950000001</v>
      </c>
      <c r="C8" s="10">
        <v>10.493824869999999</v>
      </c>
      <c r="D8" s="10">
        <v>9.7959069999999997</v>
      </c>
      <c r="E8" s="10">
        <v>6.7956219499999992</v>
      </c>
      <c r="F8" s="10">
        <v>20.8</v>
      </c>
      <c r="G8" s="10">
        <v>15.4</v>
      </c>
      <c r="H8" s="10">
        <v>10.8</v>
      </c>
      <c r="I8" s="10">
        <v>13.291613999999999</v>
      </c>
      <c r="J8" s="10">
        <v>9.5804449999999992</v>
      </c>
      <c r="K8" s="10">
        <v>18.100000000000001</v>
      </c>
      <c r="L8" s="4"/>
    </row>
    <row r="9" spans="1:12" x14ac:dyDescent="0.25">
      <c r="A9" s="14" t="s">
        <v>11</v>
      </c>
      <c r="B9" s="10">
        <v>11.340464000000001</v>
      </c>
      <c r="C9" s="10">
        <v>13.94595</v>
      </c>
      <c r="D9" s="10">
        <v>12.267284999999999</v>
      </c>
      <c r="E9" s="10">
        <v>7.8447829999999996</v>
      </c>
      <c r="F9" s="10">
        <v>15.2</v>
      </c>
      <c r="G9" s="10">
        <v>9.5</v>
      </c>
      <c r="H9" s="10">
        <v>15.8</v>
      </c>
      <c r="I9" s="10">
        <v>9.4490780000000001</v>
      </c>
      <c r="J9" s="10">
        <v>11.440733</v>
      </c>
      <c r="K9" s="10">
        <v>17.899999999999999</v>
      </c>
      <c r="L9" s="4"/>
    </row>
    <row r="10" spans="1:12" x14ac:dyDescent="0.25">
      <c r="A10" s="14" t="s">
        <v>12</v>
      </c>
      <c r="B10" s="10">
        <v>9.8572699600000018</v>
      </c>
      <c r="C10" s="10">
        <v>8.7914231399999849</v>
      </c>
      <c r="D10" s="10">
        <v>10.940177639999998</v>
      </c>
      <c r="E10" s="10">
        <v>8.2534918100000016</v>
      </c>
      <c r="F10" s="10">
        <v>10.9</v>
      </c>
      <c r="G10" s="10">
        <v>10.320000000000014</v>
      </c>
      <c r="H10" s="10">
        <v>11.1</v>
      </c>
      <c r="I10" s="10">
        <v>12.72348</v>
      </c>
      <c r="J10" s="10">
        <v>10.746214999999999</v>
      </c>
      <c r="K10" s="10">
        <v>17.2</v>
      </c>
      <c r="L10" s="4"/>
    </row>
    <row r="11" spans="1:12" x14ac:dyDescent="0.25">
      <c r="A11" s="14" t="s">
        <v>15</v>
      </c>
      <c r="B11" s="10">
        <v>2.2106050000000002</v>
      </c>
      <c r="C11" s="10">
        <v>2.1971500000000002</v>
      </c>
      <c r="D11" s="10">
        <v>2.2732974500000003</v>
      </c>
      <c r="E11" s="10">
        <v>1.7686770000000001</v>
      </c>
      <c r="F11" s="10">
        <v>3.4</v>
      </c>
      <c r="G11" s="10">
        <v>2.9</v>
      </c>
      <c r="H11" s="10">
        <v>4.2</v>
      </c>
      <c r="I11" s="10">
        <v>2.1571030000000002</v>
      </c>
      <c r="J11" s="10">
        <v>3.4213140000000002</v>
      </c>
      <c r="K11" s="10">
        <v>5.5</v>
      </c>
      <c r="L11" s="4"/>
    </row>
    <row r="12" spans="1:12" x14ac:dyDescent="0.25">
      <c r="A12" s="14" t="s">
        <v>16</v>
      </c>
      <c r="B12" s="22">
        <v>3.9681699099999999</v>
      </c>
      <c r="C12" s="10">
        <v>1.2858356099999999</v>
      </c>
      <c r="D12" s="10">
        <v>2.5056050000000001</v>
      </c>
      <c r="E12" s="10">
        <v>2.7423593300000002</v>
      </c>
      <c r="F12" s="10">
        <v>3.4</v>
      </c>
      <c r="G12" s="10">
        <v>11.1</v>
      </c>
      <c r="H12" s="10">
        <v>4.8</v>
      </c>
      <c r="I12" s="10">
        <v>2.0804779999999998</v>
      </c>
      <c r="J12" s="10">
        <v>10.104715000000001</v>
      </c>
      <c r="K12" s="10">
        <v>2.2000000000000002</v>
      </c>
      <c r="L12" s="4"/>
    </row>
    <row r="13" spans="1:12" x14ac:dyDescent="0.25">
      <c r="A13" s="15" t="s">
        <v>1</v>
      </c>
      <c r="B13" s="16">
        <f t="shared" ref="B13:I13" si="0">SUM(B4:B12)</f>
        <v>231.88907538999996</v>
      </c>
      <c r="C13" s="16">
        <f t="shared" si="0"/>
        <v>240.34864210999999</v>
      </c>
      <c r="D13" s="16">
        <f t="shared" si="0"/>
        <v>224.41021465999998</v>
      </c>
      <c r="E13" s="16">
        <f t="shared" si="0"/>
        <v>260.46154351000001</v>
      </c>
      <c r="F13" s="16">
        <f t="shared" si="0"/>
        <v>281.59999999999991</v>
      </c>
      <c r="G13" s="16">
        <f t="shared" si="0"/>
        <v>346.69999999999993</v>
      </c>
      <c r="H13" s="16">
        <f t="shared" si="0"/>
        <v>431.30000000000007</v>
      </c>
      <c r="I13" s="16">
        <f t="shared" si="0"/>
        <v>343.08303999999998</v>
      </c>
      <c r="J13" s="16">
        <f t="shared" ref="J13:K13" si="1">SUM(J4:J12)</f>
        <v>366.33872100000002</v>
      </c>
      <c r="K13" s="16">
        <f t="shared" si="1"/>
        <v>314.29999999999995</v>
      </c>
      <c r="L13" s="4"/>
    </row>
    <row r="14" spans="1:12" x14ac:dyDescent="0.25">
      <c r="A14" s="4" t="s">
        <v>3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1:12" x14ac:dyDescent="0.25">
      <c r="B15" s="17"/>
      <c r="C15" s="17"/>
      <c r="D15" s="17"/>
      <c r="E15" s="17"/>
      <c r="F15" s="17"/>
      <c r="G15" s="4"/>
      <c r="H15" s="4"/>
      <c r="I15" s="4"/>
      <c r="J15" s="4"/>
      <c r="K15" s="4"/>
      <c r="L15" s="4"/>
    </row>
    <row r="16" spans="1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1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20" spans="1:12" x14ac:dyDescent="0.25">
      <c r="B20" s="2"/>
      <c r="C20" s="2"/>
      <c r="D20" s="2"/>
      <c r="E20" s="2"/>
      <c r="F20" s="2"/>
    </row>
    <row r="24" spans="1:12" x14ac:dyDescent="0.25">
      <c r="B24" s="2"/>
      <c r="C24" s="2"/>
      <c r="D24" s="2"/>
      <c r="E24" s="2"/>
      <c r="F24" s="2"/>
    </row>
    <row r="27" spans="1:12" x14ac:dyDescent="0.25">
      <c r="B27" s="2"/>
      <c r="C27" s="2"/>
      <c r="D27" s="2"/>
      <c r="E27" s="2"/>
      <c r="F27" s="2"/>
    </row>
    <row r="31" spans="1:12" x14ac:dyDescent="0.25">
      <c r="A31" s="3"/>
    </row>
    <row r="32" spans="1:12" ht="14" x14ac:dyDescent="0.25">
      <c r="K32" s="20"/>
      <c r="L32" s="20"/>
    </row>
    <row r="33" spans="1:12" ht="14" x14ac:dyDescent="0.25">
      <c r="A33" s="3"/>
      <c r="B33" s="7" t="str">
        <f>B3</f>
        <v>2014-15</v>
      </c>
      <c r="C33" s="7"/>
      <c r="D33" s="7" t="str">
        <f>K3</f>
        <v>2023-24</v>
      </c>
      <c r="E33" s="7"/>
      <c r="K33" s="20"/>
      <c r="L33" s="20"/>
    </row>
    <row r="34" spans="1:12" ht="14" x14ac:dyDescent="0.25">
      <c r="A34" s="4" t="s">
        <v>9</v>
      </c>
      <c r="B34" s="8">
        <f>B4</f>
        <v>146.74826428999998</v>
      </c>
      <c r="C34" s="18">
        <f t="shared" ref="C34:C39" si="2">B34/$B$41</f>
        <v>0.63283819663860008</v>
      </c>
      <c r="D34" s="8">
        <f>K4</f>
        <v>177.3</v>
      </c>
      <c r="E34" s="18">
        <f t="shared" ref="E34:E39" si="3">D34/$D$41</f>
        <v>0.56411072223989822</v>
      </c>
      <c r="K34" s="20"/>
      <c r="L34" s="20"/>
    </row>
    <row r="35" spans="1:12" ht="14.5" thickBot="1" x14ac:dyDescent="0.3">
      <c r="A35" s="14" t="s">
        <v>17</v>
      </c>
      <c r="B35" s="8">
        <f>B5</f>
        <v>22.368753519999999</v>
      </c>
      <c r="C35" s="18">
        <f t="shared" si="2"/>
        <v>9.6463162321809973E-2</v>
      </c>
      <c r="D35" s="8">
        <f>K5</f>
        <v>27.6</v>
      </c>
      <c r="E35" s="18">
        <f t="shared" si="3"/>
        <v>8.7814190264078912E-2</v>
      </c>
      <c r="K35" s="21"/>
      <c r="L35" s="21"/>
    </row>
    <row r="36" spans="1:12" x14ac:dyDescent="0.25">
      <c r="A36" s="14" t="s">
        <v>18</v>
      </c>
      <c r="B36" s="8">
        <f>B7</f>
        <v>4.0887717600000002</v>
      </c>
      <c r="C36" s="18">
        <f t="shared" si="2"/>
        <v>1.7632446690829855E-2</v>
      </c>
      <c r="D36" s="8">
        <f>K7</f>
        <v>21.1</v>
      </c>
      <c r="E36" s="18">
        <f t="shared" si="3"/>
        <v>6.713331212217627E-2</v>
      </c>
    </row>
    <row r="37" spans="1:12" x14ac:dyDescent="0.25">
      <c r="A37" s="14" t="s">
        <v>19</v>
      </c>
      <c r="B37" s="8">
        <f>B9</f>
        <v>11.340464000000001</v>
      </c>
      <c r="C37" s="18">
        <f t="shared" si="2"/>
        <v>4.8904692818871137E-2</v>
      </c>
      <c r="D37" s="8">
        <f>K9</f>
        <v>17.899999999999999</v>
      </c>
      <c r="E37" s="18">
        <f t="shared" si="3"/>
        <v>5.6951956729239576E-2</v>
      </c>
    </row>
    <row r="38" spans="1:12" x14ac:dyDescent="0.25">
      <c r="A38" s="14" t="s">
        <v>20</v>
      </c>
      <c r="B38" s="8">
        <f>B8</f>
        <v>10.466784950000001</v>
      </c>
      <c r="C38" s="18">
        <f t="shared" si="2"/>
        <v>4.5137033438925736E-2</v>
      </c>
      <c r="D38" s="8">
        <f>K8</f>
        <v>18.100000000000001</v>
      </c>
      <c r="E38" s="18">
        <f t="shared" si="3"/>
        <v>5.7588291441298123E-2</v>
      </c>
    </row>
    <row r="39" spans="1:12" x14ac:dyDescent="0.25">
      <c r="A39" s="14" t="s">
        <v>2</v>
      </c>
      <c r="B39" s="8">
        <f>+B6+B10+B11+B12</f>
        <v>36.87603687</v>
      </c>
      <c r="C39" s="18">
        <f t="shared" si="2"/>
        <v>0.15902446809096316</v>
      </c>
      <c r="D39" s="8">
        <f>+K6+K10+K11+K12</f>
        <v>52.3</v>
      </c>
      <c r="E39" s="18">
        <f t="shared" si="3"/>
        <v>0.16640152720330892</v>
      </c>
    </row>
    <row r="40" spans="1:12" x14ac:dyDescent="0.25">
      <c r="A40" s="14"/>
      <c r="B40" s="8"/>
      <c r="C40" s="18"/>
      <c r="D40" s="18"/>
      <c r="E40" s="18"/>
    </row>
    <row r="41" spans="1:12" x14ac:dyDescent="0.25">
      <c r="B41" s="19">
        <f>SUM(B34:B40)</f>
        <v>231.88907538999999</v>
      </c>
      <c r="C41" s="18">
        <f>SUM(C34:C40)</f>
        <v>0.99999999999999989</v>
      </c>
      <c r="D41" s="9">
        <f>SUM(D34:D40)</f>
        <v>314.3</v>
      </c>
      <c r="E41" s="18">
        <f>SUM(E34:E40)</f>
        <v>1</v>
      </c>
    </row>
  </sheetData>
  <sortState xmlns:xlrd2="http://schemas.microsoft.com/office/spreadsheetml/2017/richdata2" ref="A4:L12">
    <sortCondition descending="1" ref="K4:K12"/>
  </sortState>
  <printOptions horizontalCentered="1" verticalCentered="1"/>
  <pageMargins left="0.45" right="0.45" top="0.75" bottom="0.75" header="0.25" footer="0.3"/>
  <pageSetup scale="93" fitToHeight="0" orientation="landscape" horizontalDpi="1200" verticalDpi="1200" r:id="rId1"/>
  <headerFooter scaleWithDoc="0">
    <oddHeader>&amp;C&amp;G</oddHeader>
    <oddFooter xml:space="preserve">&amp;R&amp;"+,Italic"&amp;8Information and Resource Management, Office of the Provost          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Federal</vt:lpstr>
      <vt:lpstr>Federal!Print_Area</vt:lpstr>
    </vt:vector>
  </TitlesOfParts>
  <Company>University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Yows, Kristina</dc:creator>
  <cp:lastModifiedBy>Yows, Kristina</cp:lastModifiedBy>
  <cp:lastPrinted>2024-02-16T23:08:24Z</cp:lastPrinted>
  <dcterms:created xsi:type="dcterms:W3CDTF">2015-12-04T21:49:47Z</dcterms:created>
  <dcterms:modified xsi:type="dcterms:W3CDTF">2025-02-17T23:28:42Z</dcterms:modified>
</cp:coreProperties>
</file>