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U:\provost\Data_Digest\2024-25\Excel\"/>
    </mc:Choice>
  </mc:AlternateContent>
  <xr:revisionPtr revIDLastSave="0" documentId="13_ncr:1_{C74F0E53-825D-4DC1-9E39-C9CCE4E89B3E}" xr6:coauthVersionLast="47" xr6:coauthVersionMax="47" xr10:uidLastSave="{00000000-0000-0000-0000-000000000000}"/>
  <bookViews>
    <workbookView xWindow="-28920" yWindow="-120" windowWidth="29040" windowHeight="15720" tabRatio="905" xr2:uid="{00000000-000D-0000-FFFF-FFFF00000000}"/>
  </bookViews>
  <sheets>
    <sheet name="Table" sheetId="22" r:id="rId1"/>
    <sheet name="SCH by SectionType FE-T_TT" sheetId="3" state="hidden" r:id="rId2"/>
    <sheet name="SCH by MgmtType FE-T_TT" sheetId="6" state="hidden" r:id="rId3"/>
  </sheets>
  <definedNames>
    <definedName name="_xlnm.Print_Area" localSheetId="2">'SCH by MgmtType FE-T_TT'!$A$1:$K$30</definedName>
    <definedName name="_xlnm.Print_Area" localSheetId="1">'SCH by SectionType FE-T_TT'!$A$1:$K$23</definedName>
    <definedName name="_xlnm.Print_Area" localSheetId="0">Table!$A$1:$K$40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22" l="1"/>
  <c r="I23" i="22"/>
  <c r="H23" i="22"/>
  <c r="G23" i="22"/>
  <c r="F23" i="22"/>
  <c r="E23" i="22"/>
  <c r="D23" i="22"/>
  <c r="C23" i="22"/>
  <c r="B23" i="22"/>
  <c r="J22" i="22"/>
  <c r="I22" i="22"/>
  <c r="H22" i="22"/>
  <c r="G22" i="22"/>
  <c r="F22" i="22"/>
  <c r="E22" i="22"/>
  <c r="D22" i="22"/>
  <c r="C22" i="22"/>
  <c r="B22" i="22"/>
  <c r="J21" i="22"/>
  <c r="I21" i="22"/>
  <c r="H21" i="22"/>
  <c r="G21" i="22"/>
  <c r="F21" i="22"/>
  <c r="E21" i="22"/>
  <c r="D21" i="22"/>
  <c r="C21" i="22"/>
  <c r="B21" i="22"/>
  <c r="H20" i="22"/>
  <c r="H45" i="22" s="1"/>
  <c r="J15" i="22"/>
  <c r="I15" i="22"/>
  <c r="H15" i="22"/>
  <c r="G15" i="22"/>
  <c r="F15" i="22"/>
  <c r="E15" i="22"/>
  <c r="D15" i="22"/>
  <c r="C15" i="22"/>
  <c r="B15" i="22"/>
  <c r="J10" i="22"/>
  <c r="I10" i="22"/>
  <c r="H10" i="22"/>
  <c r="G10" i="22"/>
  <c r="F10" i="22"/>
  <c r="E10" i="22"/>
  <c r="D10" i="22"/>
  <c r="C10" i="22"/>
  <c r="B10" i="22"/>
  <c r="J5" i="22"/>
  <c r="I5" i="22"/>
  <c r="H5" i="22"/>
  <c r="G5" i="22"/>
  <c r="G20" i="22" s="1"/>
  <c r="F5" i="22"/>
  <c r="F20" i="22" s="1"/>
  <c r="E5" i="22"/>
  <c r="E20" i="22" s="1"/>
  <c r="D5" i="22"/>
  <c r="D20" i="22" s="1"/>
  <c r="C5" i="22"/>
  <c r="B5" i="22"/>
  <c r="I20" i="22" l="1"/>
  <c r="B20" i="22"/>
  <c r="B43" i="22" s="1"/>
  <c r="J20" i="22"/>
  <c r="C20" i="22"/>
  <c r="K23" i="22"/>
  <c r="K22" i="22"/>
  <c r="K21" i="22"/>
  <c r="K15" i="22"/>
  <c r="K10" i="22"/>
  <c r="K5" i="22"/>
  <c r="I45" i="22" l="1"/>
  <c r="D44" i="22"/>
  <c r="K20" i="22"/>
  <c r="I43" i="22"/>
  <c r="J45" i="22"/>
  <c r="J43" i="22"/>
  <c r="I44" i="22"/>
  <c r="B44" i="22"/>
  <c r="B45" i="22"/>
  <c r="F44" i="22" l="1"/>
  <c r="J44" i="22"/>
  <c r="F43" i="22"/>
  <c r="C44" i="22"/>
  <c r="F45" i="22"/>
  <c r="G45" i="22"/>
  <c r="H43" i="22"/>
  <c r="G43" i="22"/>
  <c r="E45" i="22"/>
  <c r="H44" i="22"/>
  <c r="E44" i="22"/>
  <c r="E43" i="22"/>
  <c r="G44" i="22"/>
  <c r="C45" i="22"/>
  <c r="C43" i="22"/>
  <c r="D45" i="22"/>
  <c r="D43" i="22"/>
  <c r="K45" i="22"/>
  <c r="K43" i="22"/>
  <c r="K44" i="22"/>
  <c r="K28" i="6" l="1"/>
  <c r="J28" i="6"/>
  <c r="I28" i="6"/>
  <c r="H28" i="6"/>
  <c r="G28" i="6"/>
  <c r="F28" i="6"/>
  <c r="E28" i="6"/>
  <c r="D28" i="6"/>
  <c r="C28" i="6"/>
  <c r="B28" i="6"/>
  <c r="K27" i="6"/>
  <c r="J27" i="6"/>
  <c r="I27" i="6"/>
  <c r="H27" i="6"/>
  <c r="G27" i="6"/>
  <c r="F27" i="6"/>
  <c r="E27" i="6"/>
  <c r="D27" i="6"/>
  <c r="C27" i="6"/>
  <c r="B27" i="6"/>
  <c r="K26" i="6"/>
  <c r="J26" i="6"/>
  <c r="I26" i="6"/>
  <c r="H26" i="6"/>
  <c r="G26" i="6"/>
  <c r="F26" i="6"/>
  <c r="E26" i="6"/>
  <c r="D26" i="6"/>
  <c r="C26" i="6"/>
  <c r="B26" i="6"/>
  <c r="K20" i="6"/>
  <c r="J20" i="6"/>
  <c r="I20" i="6"/>
  <c r="H20" i="6"/>
  <c r="G20" i="6"/>
  <c r="F20" i="6"/>
  <c r="E20" i="6"/>
  <c r="D20" i="6"/>
  <c r="C20" i="6"/>
  <c r="B20" i="6"/>
  <c r="K15" i="6"/>
  <c r="J15" i="6"/>
  <c r="I15" i="6"/>
  <c r="H15" i="6"/>
  <c r="G15" i="6"/>
  <c r="F15" i="6"/>
  <c r="E15" i="6"/>
  <c r="D15" i="6"/>
  <c r="C15" i="6"/>
  <c r="B15" i="6"/>
  <c r="K10" i="6"/>
  <c r="J10" i="6"/>
  <c r="I10" i="6"/>
  <c r="H10" i="6"/>
  <c r="G10" i="6"/>
  <c r="F10" i="6"/>
  <c r="E10" i="6"/>
  <c r="D10" i="6"/>
  <c r="C10" i="6"/>
  <c r="B10" i="6"/>
  <c r="K5" i="6"/>
  <c r="J5" i="6"/>
  <c r="I5" i="6"/>
  <c r="H5" i="6"/>
  <c r="H25" i="6" s="1"/>
  <c r="G5" i="6"/>
  <c r="F5" i="6"/>
  <c r="E5" i="6"/>
  <c r="D5" i="6"/>
  <c r="C5" i="6"/>
  <c r="B5" i="6"/>
  <c r="M28" i="6"/>
  <c r="M27" i="6"/>
  <c r="M26" i="6"/>
  <c r="M20" i="6"/>
  <c r="M15" i="6"/>
  <c r="M10" i="6"/>
  <c r="M5" i="6"/>
  <c r="M25" i="6" l="1"/>
  <c r="G25" i="6"/>
  <c r="B25" i="6"/>
  <c r="J25" i="6"/>
  <c r="C25" i="6"/>
  <c r="K25" i="6"/>
  <c r="D25" i="6"/>
  <c r="E25" i="6"/>
  <c r="I25" i="6"/>
  <c r="F25" i="6"/>
  <c r="K23" i="3"/>
  <c r="J23" i="3"/>
  <c r="I23" i="3"/>
  <c r="H23" i="3"/>
  <c r="G23" i="3"/>
  <c r="F23" i="3"/>
  <c r="E23" i="3"/>
  <c r="D23" i="3"/>
  <c r="C23" i="3"/>
  <c r="B23" i="3"/>
  <c r="K22" i="3"/>
  <c r="J22" i="3"/>
  <c r="I22" i="3"/>
  <c r="H22" i="3"/>
  <c r="G22" i="3"/>
  <c r="F22" i="3"/>
  <c r="E22" i="3"/>
  <c r="D22" i="3"/>
  <c r="C22" i="3"/>
  <c r="B22" i="3"/>
  <c r="K21" i="3"/>
  <c r="J21" i="3"/>
  <c r="I21" i="3"/>
  <c r="H21" i="3"/>
  <c r="G21" i="3"/>
  <c r="F21" i="3"/>
  <c r="E21" i="3"/>
  <c r="D21" i="3"/>
  <c r="C21" i="3"/>
  <c r="B21" i="3"/>
  <c r="K15" i="3"/>
  <c r="J15" i="3"/>
  <c r="I15" i="3"/>
  <c r="H15" i="3"/>
  <c r="G15" i="3"/>
  <c r="F15" i="3"/>
  <c r="E15" i="3"/>
  <c r="D15" i="3"/>
  <c r="D20" i="3" s="1"/>
  <c r="C15" i="3"/>
  <c r="B15" i="3"/>
  <c r="K10" i="3"/>
  <c r="J10" i="3"/>
  <c r="I10" i="3"/>
  <c r="H10" i="3"/>
  <c r="G10" i="3"/>
  <c r="F10" i="3"/>
  <c r="E10" i="3"/>
  <c r="D10" i="3"/>
  <c r="C10" i="3"/>
  <c r="B10" i="3"/>
  <c r="K5" i="3"/>
  <c r="J5" i="3"/>
  <c r="I5" i="3"/>
  <c r="H5" i="3"/>
  <c r="H20" i="3" s="1"/>
  <c r="G5" i="3"/>
  <c r="F5" i="3"/>
  <c r="E5" i="3"/>
  <c r="D5" i="3"/>
  <c r="C5" i="3"/>
  <c r="B5" i="3"/>
  <c r="B20" i="3" s="1"/>
  <c r="M23" i="3"/>
  <c r="M22" i="3"/>
  <c r="M21" i="3"/>
  <c r="M15" i="3"/>
  <c r="M10" i="3"/>
  <c r="M5" i="3"/>
  <c r="M20" i="3" s="1"/>
  <c r="J20" i="3" l="1"/>
  <c r="K20" i="3"/>
  <c r="C20" i="3"/>
  <c r="E20" i="3"/>
  <c r="F20" i="3"/>
  <c r="G20" i="3"/>
  <c r="I20" i="3"/>
  <c r="I41" i="3" l="1"/>
  <c r="E42" i="3"/>
  <c r="E40" i="3"/>
  <c r="C41" i="3"/>
  <c r="K41" i="3"/>
  <c r="I42" i="3"/>
  <c r="I40" i="3"/>
  <c r="H41" i="3" l="1"/>
  <c r="J42" i="3"/>
  <c r="H40" i="3"/>
  <c r="B42" i="3"/>
  <c r="K40" i="3"/>
  <c r="H42" i="3"/>
  <c r="D41" i="3"/>
  <c r="C40" i="3"/>
  <c r="G40" i="3"/>
  <c r="J40" i="3"/>
  <c r="D42" i="3"/>
  <c r="G42" i="3"/>
  <c r="F40" i="3"/>
  <c r="B41" i="3"/>
  <c r="B40" i="3"/>
  <c r="F41" i="3"/>
  <c r="K42" i="3"/>
  <c r="J41" i="3"/>
  <c r="C42" i="3"/>
  <c r="E41" i="3"/>
  <c r="F42" i="3"/>
  <c r="D40" i="3"/>
  <c r="G41" i="3"/>
</calcChain>
</file>

<file path=xl/sharedStrings.xml><?xml version="1.0" encoding="utf-8"?>
<sst xmlns="http://schemas.openxmlformats.org/spreadsheetml/2006/main" count="104" uniqueCount="40">
  <si>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</si>
  <si>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</si>
  <si>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</si>
  <si>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</si>
  <si>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</si>
  <si>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</si>
  <si>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</si>
  <si>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</si>
  <si>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</si>
  <si>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Total</t>
  </si>
  <si>
    <t>2014-15</t>
  </si>
  <si>
    <t>Stand-alone</t>
  </si>
  <si>
    <t>Tenured/Tenure Track</t>
  </si>
  <si>
    <t>Non-Tenure Track</t>
  </si>
  <si>
    <t>Graduate Assistant</t>
  </si>
  <si>
    <t>Lecture</t>
  </si>
  <si>
    <t>Independent Study</t>
  </si>
  <si>
    <t>Regular</t>
  </si>
  <si>
    <t>Extension</t>
  </si>
  <si>
    <t>Workshop</t>
  </si>
  <si>
    <t>Saturday/Evening</t>
  </si>
  <si>
    <t>Source: MAUI/Registrar's data warehouse (see Note 1); enrollment and credit hour data as of census date each session.</t>
  </si>
  <si>
    <t xml:space="preserve">Fiscal Year Student Credit Hours by Section Management Type and Primary Instructor Category </t>
  </si>
  <si>
    <t xml:space="preserve">Fiscal Year Student Credit Hours by Section Type and Primary Instructor Category </t>
  </si>
  <si>
    <t>NOT TO PRINT</t>
  </si>
  <si>
    <t>Management Type/ 
Instructor Type</t>
  </si>
  <si>
    <t>Section Type/
Instructor Type</t>
  </si>
  <si>
    <t xml:space="preserve">Note: Effective summer 2014 (FY2015), the Saturday &amp; Evening course delivery model merged with the Regular course delivery model to facilitate the overall management of instructional activity. </t>
  </si>
  <si>
    <t>2015-16</t>
  </si>
  <si>
    <t>Note: Lecture sections have associated lab and/or discussion sections; stand-alone sections do not.</t>
  </si>
  <si>
    <t>2016-17</t>
  </si>
  <si>
    <t>2017-18</t>
  </si>
  <si>
    <t>2018-19</t>
  </si>
  <si>
    <t>2019-20</t>
  </si>
  <si>
    <t>2020-21</t>
  </si>
  <si>
    <t>2021-22</t>
  </si>
  <si>
    <t>See Note 6 regarding the removal from the totals, in all years, of credit hours generated by students who withdrew between the first day of the session and the official census date.</t>
  </si>
  <si>
    <t>2022-23</t>
  </si>
  <si>
    <t>2023-24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</si>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</sst>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name val="Arial"/>
      <family val="2"/>
      <scheme val="minor"/>
    </font>
    <font>
      <sz val="11"/>
      <name val="Arial"/>
      <family val="2"/>
    </font>
    <font>
      <sz val="8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quotePrefix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2" fillId="0" borderId="2" xfId="0" applyFont="1" applyBorder="1" applyAlignment="1">
      <alignment wrapText="1"/>
    </xf>
    <xf numFmtId="3" fontId="3" fillId="0" borderId="0" xfId="0" applyNumberFormat="1" applyFont="1"/>
    <xf numFmtId="0" fontId="3" fillId="0" borderId="0" xfId="0" applyFont="1" applyAlignment="1">
      <alignment horizontal="left" indent="1"/>
    </xf>
    <xf numFmtId="1" fontId="3" fillId="0" borderId="0" xfId="0" applyNumberFormat="1" applyFont="1"/>
    <xf numFmtId="0" fontId="2" fillId="0" borderId="0" xfId="0" applyFont="1" applyAlignment="1">
      <alignment wrapText="1"/>
    </xf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3" fontId="2" fillId="0" borderId="0" xfId="0" applyNumberFormat="1" applyFont="1"/>
    <xf numFmtId="0" fontId="3" fillId="0" borderId="2" xfId="0" applyFont="1" applyBorder="1" applyAlignment="1">
      <alignment horizontal="left" indent="1"/>
    </xf>
    <xf numFmtId="3" fontId="3" fillId="0" borderId="2" xfId="0" applyNumberFormat="1" applyFont="1" applyBorder="1"/>
    <xf numFmtId="10" fontId="3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  <color rgb="FFFCD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Percent Fiscal Year SCH by Primary</a:t>
            </a:r>
            <a:r>
              <a:rPr lang="en-US" sz="900" b="1" baseline="0">
                <a:solidFill>
                  <a:sysClr val="windowText" lastClr="000000"/>
                </a:solidFill>
              </a:rPr>
              <a:t> Instructor Category</a:t>
            </a:r>
            <a:endParaRPr lang="en-US" sz="9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56044283124404"/>
          <c:y val="0.18737591134441528"/>
          <c:w val="0.87183916443434262"/>
          <c:h val="0.58689885986473911"/>
        </c:manualLayout>
      </c:layout>
      <c:lineChart>
        <c:grouping val="standard"/>
        <c:varyColors val="0"/>
        <c:ser>
          <c:idx val="0"/>
          <c:order val="0"/>
          <c:tx>
            <c:strRef>
              <c:f>Table!$A$43</c:f>
              <c:strCache>
                <c:ptCount val="1"/>
                <c:pt idx="0">
                  <c:v>Tenured/Tenure Track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 cap="rnd">
                <a:solidFill>
                  <a:schemeClr val="accent1"/>
                </a:solidFill>
              </a:ln>
              <a:effectLst/>
            </c:spPr>
          </c:marker>
          <c:cat>
            <c:strRef>
              <c:f>Table!$B$3:$K$3</c:f>
              <c:strCache>
                <c:ptCount val="10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  <c:pt idx="5">
                  <c:v>2020-21</c:v>
                </c:pt>
                <c:pt idx="6">
                  <c:v>2021-22</c:v>
                </c:pt>
                <c:pt idx="7">
                  <c:v>2022-23</c:v>
                </c:pt>
                <c:pt idx="8">
                  <c:v>2023-24</c:v>
                </c:pt>
                <c:pt idx="9">
                  <c:v>2024-25</c:v>
                </c:pt>
              </c:strCache>
            </c:strRef>
          </c:cat>
          <c:val>
            <c:numRef>
              <c:f>Table!$B$43:$K$43</c:f>
              <c:numCache>
                <c:formatCode>0.00%</c:formatCode>
                <c:ptCount val="10"/>
                <c:pt idx="0">
                  <c:v>0.4170860817062263</c:v>
                </c:pt>
                <c:pt idx="1">
                  <c:v>0.40988361031573139</c:v>
                </c:pt>
                <c:pt idx="2">
                  <c:v>0.3806965614345556</c:v>
                </c:pt>
                <c:pt idx="3">
                  <c:v>0.36873077173316976</c:v>
                </c:pt>
                <c:pt idx="4">
                  <c:v>0.3536745273974316</c:v>
                </c:pt>
                <c:pt idx="5">
                  <c:v>0.3595391313451034</c:v>
                </c:pt>
                <c:pt idx="6">
                  <c:v>0.34766812625479043</c:v>
                </c:pt>
                <c:pt idx="7">
                  <c:v>0.35215941494013392</c:v>
                </c:pt>
                <c:pt idx="8">
                  <c:v>0.32102824360105914</c:v>
                </c:pt>
                <c:pt idx="9">
                  <c:v>0.3051207134434244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1-4304-AC37-6DB47667C847}"/>
            </c:ext>
          </c:extLst>
        </c:ser>
        <c:ser>
          <c:idx val="1"/>
          <c:order val="1"/>
          <c:tx>
            <c:strRef>
              <c:f>Table!$A$44</c:f>
              <c:strCache>
                <c:ptCount val="1"/>
                <c:pt idx="0">
                  <c:v>Non-Tenure Track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Table!$B$3:$K$3</c:f>
              <c:strCache>
                <c:ptCount val="10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  <c:pt idx="5">
                  <c:v>2020-21</c:v>
                </c:pt>
                <c:pt idx="6">
                  <c:v>2021-22</c:v>
                </c:pt>
                <c:pt idx="7">
                  <c:v>2022-23</c:v>
                </c:pt>
                <c:pt idx="8">
                  <c:v>2023-24</c:v>
                </c:pt>
                <c:pt idx="9">
                  <c:v>2024-25</c:v>
                </c:pt>
              </c:strCache>
            </c:strRef>
          </c:cat>
          <c:val>
            <c:numRef>
              <c:f>Table!$B$44:$K$44</c:f>
              <c:numCache>
                <c:formatCode>0.00%</c:formatCode>
                <c:ptCount val="10"/>
                <c:pt idx="0">
                  <c:v>0.4834923947037712</c:v>
                </c:pt>
                <c:pt idx="1">
                  <c:v>0.4935883410545942</c:v>
                </c:pt>
                <c:pt idx="2">
                  <c:v>0.52751355634441599</c:v>
                </c:pt>
                <c:pt idx="3">
                  <c:v>0.54778020987275655</c:v>
                </c:pt>
                <c:pt idx="4">
                  <c:v>0.55656760661173166</c:v>
                </c:pt>
                <c:pt idx="5">
                  <c:v>0.54893003836466758</c:v>
                </c:pt>
                <c:pt idx="6">
                  <c:v>0.55806061092159576</c:v>
                </c:pt>
                <c:pt idx="7">
                  <c:v>0.55565699081632403</c:v>
                </c:pt>
                <c:pt idx="8">
                  <c:v>0.5978449543983525</c:v>
                </c:pt>
                <c:pt idx="9">
                  <c:v>0.60861106734840997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1-4304-AC37-6DB47667C847}"/>
            </c:ext>
          </c:extLst>
        </c:ser>
        <c:ser>
          <c:idx val="2"/>
          <c:order val="2"/>
          <c:tx>
            <c:strRef>
              <c:f>Table!$A$45</c:f>
              <c:strCache>
                <c:ptCount val="1"/>
                <c:pt idx="0">
                  <c:v>Graduate Assistant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Table!$B$3:$K$3</c:f>
              <c:strCache>
                <c:ptCount val="10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  <c:pt idx="5">
                  <c:v>2020-21</c:v>
                </c:pt>
                <c:pt idx="6">
                  <c:v>2021-22</c:v>
                </c:pt>
                <c:pt idx="7">
                  <c:v>2022-23</c:v>
                </c:pt>
                <c:pt idx="8">
                  <c:v>2023-24</c:v>
                </c:pt>
                <c:pt idx="9">
                  <c:v>2024-25</c:v>
                </c:pt>
              </c:strCache>
            </c:strRef>
          </c:cat>
          <c:val>
            <c:numRef>
              <c:f>Table!$B$45:$K$45</c:f>
              <c:numCache>
                <c:formatCode>0.00%</c:formatCode>
                <c:ptCount val="10"/>
                <c:pt idx="0">
                  <c:v>9.9421523590002517E-2</c:v>
                </c:pt>
                <c:pt idx="1">
                  <c:v>9.6528048629674373E-2</c:v>
                </c:pt>
                <c:pt idx="2">
                  <c:v>9.1789882221028393E-2</c:v>
                </c:pt>
                <c:pt idx="3">
                  <c:v>8.3489018394073744E-2</c:v>
                </c:pt>
                <c:pt idx="4">
                  <c:v>8.9757865990836752E-2</c:v>
                </c:pt>
                <c:pt idx="5">
                  <c:v>9.1530830290229015E-2</c:v>
                </c:pt>
                <c:pt idx="6">
                  <c:v>9.4271262823613741E-2</c:v>
                </c:pt>
                <c:pt idx="7">
                  <c:v>9.2183594243542069E-2</c:v>
                </c:pt>
                <c:pt idx="8">
                  <c:v>8.1126802000588402E-2</c:v>
                </c:pt>
                <c:pt idx="9">
                  <c:v>8.6268219208165645E-2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61-4304-AC37-6DB47667C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471920"/>
        <c:axId val="216472312"/>
      </c:lineChart>
      <c:catAx>
        <c:axId val="21647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472312"/>
        <c:crosses val="autoZero"/>
        <c:auto val="1"/>
        <c:lblAlgn val="ctr"/>
        <c:lblOffset val="100"/>
        <c:noMultiLvlLbl val="0"/>
      </c:catAx>
      <c:valAx>
        <c:axId val="216472312"/>
        <c:scaling>
          <c:orientation val="minMax"/>
          <c:max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>
                    <a:solidFill>
                      <a:sysClr val="windowText" lastClr="000000"/>
                    </a:solidFill>
                  </a:rPr>
                  <a:t>Percent</a:t>
                </a:r>
              </a:p>
            </c:rich>
          </c:tx>
          <c:layout>
            <c:manualLayout>
              <c:xMode val="edge"/>
              <c:yMode val="edge"/>
              <c:x val="7.575757575757576E-3"/>
              <c:y val="0.28695072690381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47192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472348172973222"/>
          <c:y val="0.88821452873946316"/>
          <c:w val="0.67055288192068774"/>
          <c:h val="0.104730797539196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Percent Fiscal Year SCH by Primary</a:t>
            </a:r>
            <a:r>
              <a:rPr lang="en-US" sz="900" b="1" baseline="0">
                <a:solidFill>
                  <a:sysClr val="windowText" lastClr="000000"/>
                </a:solidFill>
              </a:rPr>
              <a:t> Instructor Category</a:t>
            </a:r>
            <a:endParaRPr lang="en-US" sz="9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56044283124404"/>
          <c:y val="0.18737591134441528"/>
          <c:w val="0.87183916443434262"/>
          <c:h val="0.58689885986473911"/>
        </c:manualLayout>
      </c:layout>
      <c:lineChart>
        <c:grouping val="standard"/>
        <c:varyColors val="0"/>
        <c:ser>
          <c:idx val="0"/>
          <c:order val="0"/>
          <c:tx>
            <c:strRef>
              <c:f>'SCH by SectionType FE-T_TT'!$A$40</c:f>
              <c:strCache>
                <c:ptCount val="1"/>
                <c:pt idx="0">
                  <c:v>Tenured/Tenure Track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 cap="rnd">
                <a:solidFill>
                  <a:schemeClr val="accent1"/>
                </a:solidFill>
              </a:ln>
              <a:effectLst/>
            </c:spPr>
          </c:marker>
          <c:cat>
            <c:strRef>
              <c:f>'SCH by SectionType FE-T_TT'!$B$3:$K$3</c:f>
              <c:strCache>
                <c:ptCount val="10"/>
                <c:pt idx="0">
                  <c:v>2006-07</c:v>
                </c:pt>
                <c:pt idx="1">
                  <c:v>2007-08</c:v>
                </c:pt>
                <c:pt idx="2">
                  <c:v>2008-09</c:v>
                </c:pt>
                <c:pt idx="3">
                  <c:v>2009-10</c:v>
                </c:pt>
                <c:pt idx="4">
                  <c:v>2010-11</c:v>
                </c:pt>
                <c:pt idx="5">
                  <c:v>2011-12</c:v>
                </c:pt>
                <c:pt idx="6">
                  <c:v>2012-13</c:v>
                </c:pt>
                <c:pt idx="7">
                  <c:v>2013-14</c:v>
                </c:pt>
                <c:pt idx="8">
                  <c:v>2014-15</c:v>
                </c:pt>
                <c:pt idx="9">
                  <c:v>2015-16</c:v>
                </c:pt>
              </c:strCache>
            </c:strRef>
          </c:cat>
          <c:val>
            <c:numRef>
              <c:f>'SCH by SectionType FE-T_TT'!$B$40:$K$40</c:f>
              <c:numCache>
                <c:formatCode>0.00%</c:formatCode>
                <c:ptCount val="10"/>
                <c:pt idx="0">
                  <c:v>0.5384737691930227</c:v>
                </c:pt>
                <c:pt idx="1">
                  <c:v>0.52864566159776161</c:v>
                </c:pt>
                <c:pt idx="2">
                  <c:v>0.50504440468793521</c:v>
                </c:pt>
                <c:pt idx="3">
                  <c:v>0.4988481625196079</c:v>
                </c:pt>
                <c:pt idx="4">
                  <c:v>0.49003831516414154</c:v>
                </c:pt>
                <c:pt idx="5">
                  <c:v>0.47336715807227014</c:v>
                </c:pt>
                <c:pt idx="6">
                  <c:v>0.46790670815334878</c:v>
                </c:pt>
                <c:pt idx="7">
                  <c:v>0.45836331415408321</c:v>
                </c:pt>
                <c:pt idx="8">
                  <c:v>0.4431214366546658</c:v>
                </c:pt>
                <c:pt idx="9">
                  <c:v>0.42016713091922003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7-495E-9452-E028ED4E878F}"/>
            </c:ext>
          </c:extLst>
        </c:ser>
        <c:ser>
          <c:idx val="1"/>
          <c:order val="1"/>
          <c:tx>
            <c:strRef>
              <c:f>'SCH by SectionType FE-T_TT'!$A$41</c:f>
              <c:strCache>
                <c:ptCount val="1"/>
                <c:pt idx="0">
                  <c:v>Non-Tenure Track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'SCH by SectionType FE-T_TT'!$B$3:$K$3</c:f>
              <c:strCache>
                <c:ptCount val="10"/>
                <c:pt idx="0">
                  <c:v>2006-07</c:v>
                </c:pt>
                <c:pt idx="1">
                  <c:v>2007-08</c:v>
                </c:pt>
                <c:pt idx="2">
                  <c:v>2008-09</c:v>
                </c:pt>
                <c:pt idx="3">
                  <c:v>2009-10</c:v>
                </c:pt>
                <c:pt idx="4">
                  <c:v>2010-11</c:v>
                </c:pt>
                <c:pt idx="5">
                  <c:v>2011-12</c:v>
                </c:pt>
                <c:pt idx="6">
                  <c:v>2012-13</c:v>
                </c:pt>
                <c:pt idx="7">
                  <c:v>2013-14</c:v>
                </c:pt>
                <c:pt idx="8">
                  <c:v>2014-15</c:v>
                </c:pt>
                <c:pt idx="9">
                  <c:v>2015-16</c:v>
                </c:pt>
              </c:strCache>
            </c:strRef>
          </c:cat>
          <c:val>
            <c:numRef>
              <c:f>'SCH by SectionType FE-T_TT'!$B$41:$K$41</c:f>
              <c:numCache>
                <c:formatCode>0.00%</c:formatCode>
                <c:ptCount val="10"/>
                <c:pt idx="0">
                  <c:v>0.30371784714664413</c:v>
                </c:pt>
                <c:pt idx="1">
                  <c:v>0.31645148830392433</c:v>
                </c:pt>
                <c:pt idx="2">
                  <c:v>0.34200447796370492</c:v>
                </c:pt>
                <c:pt idx="3">
                  <c:v>0.3568805311502129</c:v>
                </c:pt>
                <c:pt idx="4">
                  <c:v>0.3764735609896967</c:v>
                </c:pt>
                <c:pt idx="5">
                  <c:v>0.39582587605267078</c:v>
                </c:pt>
                <c:pt idx="6">
                  <c:v>0.40953281892886856</c:v>
                </c:pt>
                <c:pt idx="7">
                  <c:v>0.42695909302402452</c:v>
                </c:pt>
                <c:pt idx="8">
                  <c:v>0.44974534634544444</c:v>
                </c:pt>
                <c:pt idx="9">
                  <c:v>0.48032930981120397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7-495E-9452-E028ED4E878F}"/>
            </c:ext>
          </c:extLst>
        </c:ser>
        <c:ser>
          <c:idx val="2"/>
          <c:order val="2"/>
          <c:tx>
            <c:strRef>
              <c:f>'SCH by SectionType FE-T_TT'!$A$42</c:f>
              <c:strCache>
                <c:ptCount val="1"/>
                <c:pt idx="0">
                  <c:v>Graduate Assistant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'SCH by SectionType FE-T_TT'!$B$3:$K$3</c:f>
              <c:strCache>
                <c:ptCount val="10"/>
                <c:pt idx="0">
                  <c:v>2006-07</c:v>
                </c:pt>
                <c:pt idx="1">
                  <c:v>2007-08</c:v>
                </c:pt>
                <c:pt idx="2">
                  <c:v>2008-09</c:v>
                </c:pt>
                <c:pt idx="3">
                  <c:v>2009-10</c:v>
                </c:pt>
                <c:pt idx="4">
                  <c:v>2010-11</c:v>
                </c:pt>
                <c:pt idx="5">
                  <c:v>2011-12</c:v>
                </c:pt>
                <c:pt idx="6">
                  <c:v>2012-13</c:v>
                </c:pt>
                <c:pt idx="7">
                  <c:v>2013-14</c:v>
                </c:pt>
                <c:pt idx="8">
                  <c:v>2014-15</c:v>
                </c:pt>
                <c:pt idx="9">
                  <c:v>2015-16</c:v>
                </c:pt>
              </c:strCache>
            </c:strRef>
          </c:cat>
          <c:val>
            <c:numRef>
              <c:f>'SCH by SectionType FE-T_TT'!$B$42:$K$42</c:f>
              <c:numCache>
                <c:formatCode>0.00%</c:formatCode>
                <c:ptCount val="10"/>
                <c:pt idx="0">
                  <c:v>0.15780838366033317</c:v>
                </c:pt>
                <c:pt idx="1">
                  <c:v>0.15490285009831406</c:v>
                </c:pt>
                <c:pt idx="2">
                  <c:v>0.15295111734835987</c:v>
                </c:pt>
                <c:pt idx="3">
                  <c:v>0.14427130633017921</c:v>
                </c:pt>
                <c:pt idx="4">
                  <c:v>0.13348812384616177</c:v>
                </c:pt>
                <c:pt idx="5">
                  <c:v>0.13080696587505908</c:v>
                </c:pt>
                <c:pt idx="6">
                  <c:v>0.12256047291778267</c:v>
                </c:pt>
                <c:pt idx="7">
                  <c:v>0.11467759282189231</c:v>
                </c:pt>
                <c:pt idx="8">
                  <c:v>0.10713321699988974</c:v>
                </c:pt>
                <c:pt idx="9">
                  <c:v>9.9503559269575978E-2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07-495E-9452-E028ED4E8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471920"/>
        <c:axId val="216472312"/>
      </c:lineChart>
      <c:catAx>
        <c:axId val="21647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472312"/>
        <c:crosses val="autoZero"/>
        <c:auto val="1"/>
        <c:lblAlgn val="ctr"/>
        <c:lblOffset val="100"/>
        <c:noMultiLvlLbl val="0"/>
      </c:catAx>
      <c:valAx>
        <c:axId val="216472312"/>
        <c:scaling>
          <c:orientation val="minMax"/>
          <c:max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>
                    <a:solidFill>
                      <a:sysClr val="windowText" lastClr="000000"/>
                    </a:solidFill>
                  </a:rPr>
                  <a:t>Percent</a:t>
                </a:r>
              </a:p>
            </c:rich>
          </c:tx>
          <c:layout>
            <c:manualLayout>
              <c:xMode val="edge"/>
              <c:yMode val="edge"/>
              <c:x val="7.575757575757576E-3"/>
              <c:y val="0.28695072690381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47192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472348172973222"/>
          <c:y val="0.88821452873946316"/>
          <c:w val="0.67055288192068774"/>
          <c:h val="0.104730797539196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27</xdr:row>
      <xdr:rowOff>85724</xdr:rowOff>
    </xdr:from>
    <xdr:to>
      <xdr:col>10</xdr:col>
      <xdr:colOff>266699</xdr:colOff>
      <xdr:row>38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19598C-2390-4483-8717-B5F63070E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24</xdr:row>
      <xdr:rowOff>85724</xdr:rowOff>
    </xdr:from>
    <xdr:to>
      <xdr:col>10</xdr:col>
      <xdr:colOff>266699</xdr:colOff>
      <xdr:row>35</xdr:row>
      <xdr:rowOff>104774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8D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F3CE1-2358-40A4-9E16-B1A8BF83C6D5}">
  <dimension ref="A1:K45"/>
  <sheetViews>
    <sheetView tabSelected="1" workbookViewId="0">
      <selection activeCell="P40" sqref="P40"/>
    </sheetView>
  </sheetViews>
  <sheetFormatPr defaultColWidth="9" defaultRowHeight="12.5" x14ac:dyDescent="0.25"/>
  <cols>
    <col min="1" max="1" width="17.58203125" style="1" customWidth="1"/>
    <col min="2" max="11" width="7.58203125" style="1" customWidth="1"/>
    <col min="12" max="16384" width="9" style="1"/>
  </cols>
  <sheetData>
    <row r="1" spans="1:11" ht="14" x14ac:dyDescent="0.3">
      <c r="A1" s="20" t="s">
        <v>23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6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1.75" customHeight="1" x14ac:dyDescent="0.25">
      <c r="A3" s="7" t="s">
        <v>26</v>
      </c>
      <c r="B3" s="3" t="s">
        <v>28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 t="s">
        <v>37</v>
      </c>
      <c r="J3" s="3" t="s">
        <v>38</v>
      </c>
      <c r="K3" s="3" t="s">
        <v>39</v>
      </c>
    </row>
    <row r="4" spans="1:11" ht="14.25" customHeight="1" x14ac:dyDescent="0.25">
      <c r="A4" s="11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A5" s="4" t="s">
        <v>11</v>
      </c>
      <c r="B5" s="14">
        <f t="shared" ref="B5:I5" si="0">SUM(B6:B8)</f>
        <v>567640</v>
      </c>
      <c r="C5" s="14">
        <f t="shared" si="0"/>
        <v>590687</v>
      </c>
      <c r="D5" s="14">
        <f t="shared" si="0"/>
        <v>598612</v>
      </c>
      <c r="E5" s="14">
        <f t="shared" si="0"/>
        <v>607534</v>
      </c>
      <c r="F5" s="14">
        <f t="shared" si="0"/>
        <v>593903</v>
      </c>
      <c r="G5" s="14">
        <f t="shared" si="0"/>
        <v>564357</v>
      </c>
      <c r="H5" s="14">
        <f t="shared" si="0"/>
        <v>558025</v>
      </c>
      <c r="I5" s="14">
        <f t="shared" si="0"/>
        <v>566170</v>
      </c>
      <c r="J5" s="14">
        <f>SUM(J6:J8)</f>
        <v>568563</v>
      </c>
      <c r="K5" s="14">
        <f>SUM(K6:K8)</f>
        <v>583259</v>
      </c>
    </row>
    <row r="6" spans="1:11" x14ac:dyDescent="0.25">
      <c r="A6" s="9" t="s">
        <v>12</v>
      </c>
      <c r="B6" s="8">
        <v>189682</v>
      </c>
      <c r="C6" s="8">
        <v>190529</v>
      </c>
      <c r="D6" s="8">
        <v>183743</v>
      </c>
      <c r="E6" s="8">
        <v>180288</v>
      </c>
      <c r="F6" s="8">
        <v>166350</v>
      </c>
      <c r="G6" s="8">
        <v>169974</v>
      </c>
      <c r="H6" s="8">
        <v>164398</v>
      </c>
      <c r="I6" s="8">
        <v>166004</v>
      </c>
      <c r="J6" s="8">
        <v>157333</v>
      </c>
      <c r="K6" s="8">
        <v>150860</v>
      </c>
    </row>
    <row r="7" spans="1:11" x14ac:dyDescent="0.25">
      <c r="A7" s="9" t="s">
        <v>13</v>
      </c>
      <c r="B7" s="8">
        <v>298009</v>
      </c>
      <c r="C7" s="8">
        <v>319119</v>
      </c>
      <c r="D7" s="8">
        <v>336798</v>
      </c>
      <c r="E7" s="8">
        <v>356326</v>
      </c>
      <c r="F7" s="8">
        <v>354418</v>
      </c>
      <c r="G7" s="8">
        <v>321401</v>
      </c>
      <c r="H7" s="8">
        <v>319933</v>
      </c>
      <c r="I7" s="8">
        <v>330369</v>
      </c>
      <c r="J7" s="8">
        <v>345641</v>
      </c>
      <c r="K7" s="8">
        <v>362551</v>
      </c>
    </row>
    <row r="8" spans="1:11" x14ac:dyDescent="0.25">
      <c r="A8" s="9" t="s">
        <v>14</v>
      </c>
      <c r="B8" s="8">
        <v>79949</v>
      </c>
      <c r="C8" s="8">
        <v>81039</v>
      </c>
      <c r="D8" s="8">
        <v>78071</v>
      </c>
      <c r="E8" s="8">
        <v>70920</v>
      </c>
      <c r="F8" s="8">
        <v>73135</v>
      </c>
      <c r="G8" s="8">
        <v>72982</v>
      </c>
      <c r="H8" s="8">
        <v>73694</v>
      </c>
      <c r="I8" s="8">
        <v>69797</v>
      </c>
      <c r="J8" s="8">
        <v>65589</v>
      </c>
      <c r="K8" s="8">
        <v>69848</v>
      </c>
    </row>
    <row r="9" spans="1:11" x14ac:dyDescent="0.25">
      <c r="A9" s="5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x14ac:dyDescent="0.25">
      <c r="A10" s="4" t="s">
        <v>15</v>
      </c>
      <c r="B10" s="14">
        <f t="shared" ref="B10:I10" si="1">SUM(B11:B13)</f>
        <v>219601</v>
      </c>
      <c r="C10" s="14">
        <f t="shared" si="1"/>
        <v>231504</v>
      </c>
      <c r="D10" s="14">
        <f t="shared" si="1"/>
        <v>237594</v>
      </c>
      <c r="E10" s="14">
        <f t="shared" si="1"/>
        <v>235391</v>
      </c>
      <c r="F10" s="14">
        <f t="shared" si="1"/>
        <v>228675</v>
      </c>
      <c r="G10" s="14">
        <f t="shared" si="1"/>
        <v>231515</v>
      </c>
      <c r="H10" s="14">
        <f t="shared" si="1"/>
        <v>223942</v>
      </c>
      <c r="I10" s="14">
        <f t="shared" si="1"/>
        <v>225027</v>
      </c>
      <c r="J10" s="14">
        <f>SUM(J11:J13)</f>
        <v>231271</v>
      </c>
      <c r="K10" s="14">
        <f>SUM(K11:K13)</f>
        <v>238130</v>
      </c>
    </row>
    <row r="11" spans="1:11" x14ac:dyDescent="0.25">
      <c r="A11" s="9" t="s">
        <v>12</v>
      </c>
      <c r="B11" s="8">
        <v>130109</v>
      </c>
      <c r="C11" s="8">
        <v>137995</v>
      </c>
      <c r="D11" s="8">
        <v>125729</v>
      </c>
      <c r="E11" s="8">
        <v>121335</v>
      </c>
      <c r="F11" s="8">
        <v>115355</v>
      </c>
      <c r="G11" s="8">
        <v>107456</v>
      </c>
      <c r="H11" s="8">
        <v>98568</v>
      </c>
      <c r="I11" s="8">
        <v>103782</v>
      </c>
      <c r="J11" s="8">
        <v>90247</v>
      </c>
      <c r="K11" s="8">
        <v>89923</v>
      </c>
    </row>
    <row r="12" spans="1:11" x14ac:dyDescent="0.25">
      <c r="A12" s="9" t="s">
        <v>13</v>
      </c>
      <c r="B12" s="8">
        <v>89337</v>
      </c>
      <c r="C12" s="8">
        <v>93389</v>
      </c>
      <c r="D12" s="8">
        <v>111540</v>
      </c>
      <c r="E12" s="8">
        <v>113124</v>
      </c>
      <c r="F12" s="8">
        <v>111089</v>
      </c>
      <c r="G12" s="8">
        <v>122723</v>
      </c>
      <c r="H12" s="8">
        <v>123847</v>
      </c>
      <c r="I12" s="8">
        <v>116622</v>
      </c>
      <c r="J12" s="8">
        <v>140433</v>
      </c>
      <c r="K12" s="8">
        <v>145775</v>
      </c>
    </row>
    <row r="13" spans="1:11" x14ac:dyDescent="0.25">
      <c r="A13" s="9" t="s">
        <v>14</v>
      </c>
      <c r="B13" s="8">
        <v>155</v>
      </c>
      <c r="C13" s="8">
        <v>120</v>
      </c>
      <c r="D13" s="8">
        <v>325</v>
      </c>
      <c r="E13" s="8">
        <v>932</v>
      </c>
      <c r="F13" s="8">
        <v>2231</v>
      </c>
      <c r="G13" s="8">
        <v>1336</v>
      </c>
      <c r="H13" s="8">
        <v>1527</v>
      </c>
      <c r="I13" s="8">
        <v>4623</v>
      </c>
      <c r="J13" s="8">
        <v>591</v>
      </c>
      <c r="K13" s="8">
        <v>2432</v>
      </c>
    </row>
    <row r="14" spans="1:11" x14ac:dyDescent="0.25">
      <c r="A14" s="5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x14ac:dyDescent="0.25">
      <c r="A15" s="4" t="s">
        <v>16</v>
      </c>
      <c r="B15" s="14">
        <f t="shared" ref="B15:I15" si="2">SUM(B16:B18)</f>
        <v>18842</v>
      </c>
      <c r="C15" s="14">
        <f t="shared" si="2"/>
        <v>18777</v>
      </c>
      <c r="D15" s="14">
        <f t="shared" si="2"/>
        <v>18191</v>
      </c>
      <c r="E15" s="14">
        <f t="shared" si="2"/>
        <v>17787</v>
      </c>
      <c r="F15" s="14">
        <f t="shared" si="2"/>
        <v>17081</v>
      </c>
      <c r="G15" s="14">
        <f t="shared" si="2"/>
        <v>16073</v>
      </c>
      <c r="H15" s="14">
        <f t="shared" si="2"/>
        <v>15975</v>
      </c>
      <c r="I15" s="14">
        <f t="shared" si="2"/>
        <v>16105</v>
      </c>
      <c r="J15" s="14">
        <f>SUM(J16:J18)</f>
        <v>15926</v>
      </c>
      <c r="K15" s="14">
        <f>SUM(K16:K18)</f>
        <v>16463</v>
      </c>
    </row>
    <row r="16" spans="1:11" x14ac:dyDescent="0.25">
      <c r="A16" s="9" t="s">
        <v>12</v>
      </c>
      <c r="B16" s="8">
        <v>16415</v>
      </c>
      <c r="C16" s="8">
        <v>16175</v>
      </c>
      <c r="D16" s="8">
        <v>15794</v>
      </c>
      <c r="E16" s="8">
        <v>15748</v>
      </c>
      <c r="F16" s="8">
        <v>15261</v>
      </c>
      <c r="G16" s="8">
        <v>14496</v>
      </c>
      <c r="H16" s="8">
        <v>14453</v>
      </c>
      <c r="I16" s="8">
        <v>14513</v>
      </c>
      <c r="J16" s="8">
        <v>14302</v>
      </c>
      <c r="K16" s="8">
        <v>14863</v>
      </c>
    </row>
    <row r="17" spans="1:11" x14ac:dyDescent="0.25">
      <c r="A17" s="9" t="s">
        <v>13</v>
      </c>
      <c r="B17" s="8">
        <v>2389</v>
      </c>
      <c r="C17" s="8">
        <v>2584</v>
      </c>
      <c r="D17" s="8">
        <v>2368</v>
      </c>
      <c r="E17" s="8">
        <v>2031</v>
      </c>
      <c r="F17" s="8">
        <v>1820</v>
      </c>
      <c r="G17" s="8">
        <v>1577</v>
      </c>
      <c r="H17" s="8">
        <v>1520</v>
      </c>
      <c r="I17" s="8">
        <v>1592</v>
      </c>
      <c r="J17" s="8">
        <v>1624</v>
      </c>
      <c r="K17" s="8">
        <v>1600</v>
      </c>
    </row>
    <row r="18" spans="1:11" x14ac:dyDescent="0.25">
      <c r="A18" s="9" t="s">
        <v>14</v>
      </c>
      <c r="B18" s="8">
        <v>38</v>
      </c>
      <c r="C18" s="8">
        <v>18</v>
      </c>
      <c r="D18" s="8">
        <v>29</v>
      </c>
      <c r="E18" s="8">
        <v>8</v>
      </c>
      <c r="F18" s="8">
        <v>0</v>
      </c>
      <c r="G18" s="8">
        <v>0</v>
      </c>
      <c r="H18" s="8">
        <v>2</v>
      </c>
      <c r="I18" s="8">
        <v>0</v>
      </c>
      <c r="J18" s="8">
        <v>0</v>
      </c>
      <c r="K18" s="8">
        <v>0</v>
      </c>
    </row>
    <row r="19" spans="1:11" x14ac:dyDescent="0.25">
      <c r="A19" s="5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x14ac:dyDescent="0.25">
      <c r="A20" s="4" t="s">
        <v>9</v>
      </c>
      <c r="B20" s="14">
        <f t="shared" ref="B20:I20" si="3">SUM(B5,B10,B15)</f>
        <v>806083</v>
      </c>
      <c r="C20" s="14">
        <f t="shared" si="3"/>
        <v>840968</v>
      </c>
      <c r="D20" s="14">
        <f t="shared" si="3"/>
        <v>854397</v>
      </c>
      <c r="E20" s="14">
        <f t="shared" si="3"/>
        <v>860712</v>
      </c>
      <c r="F20" s="14">
        <f t="shared" si="3"/>
        <v>839659</v>
      </c>
      <c r="G20" s="14">
        <f t="shared" si="3"/>
        <v>811945</v>
      </c>
      <c r="H20" s="14">
        <f t="shared" si="3"/>
        <v>797942</v>
      </c>
      <c r="I20" s="14">
        <f t="shared" si="3"/>
        <v>807302</v>
      </c>
      <c r="J20" s="14">
        <f t="shared" ref="J20:K23" si="4">SUM(J5,J10,J15)</f>
        <v>815760</v>
      </c>
      <c r="K20" s="14">
        <f t="shared" si="4"/>
        <v>837852</v>
      </c>
    </row>
    <row r="21" spans="1:11" x14ac:dyDescent="0.25">
      <c r="A21" s="9" t="s">
        <v>12</v>
      </c>
      <c r="B21" s="8">
        <f t="shared" ref="B21:I21" si="5">SUM(B6,B11,B16)</f>
        <v>336206</v>
      </c>
      <c r="C21" s="8">
        <f t="shared" si="5"/>
        <v>344699</v>
      </c>
      <c r="D21" s="8">
        <f t="shared" si="5"/>
        <v>325266</v>
      </c>
      <c r="E21" s="8">
        <f t="shared" si="5"/>
        <v>317371</v>
      </c>
      <c r="F21" s="8">
        <f t="shared" si="5"/>
        <v>296966</v>
      </c>
      <c r="G21" s="8">
        <f t="shared" si="5"/>
        <v>291926</v>
      </c>
      <c r="H21" s="8">
        <f t="shared" si="5"/>
        <v>277419</v>
      </c>
      <c r="I21" s="8">
        <f t="shared" si="5"/>
        <v>284299</v>
      </c>
      <c r="J21" s="8">
        <f t="shared" si="4"/>
        <v>261882</v>
      </c>
      <c r="K21" s="8">
        <f t="shared" si="4"/>
        <v>255646</v>
      </c>
    </row>
    <row r="22" spans="1:11" x14ac:dyDescent="0.25">
      <c r="A22" s="9" t="s">
        <v>13</v>
      </c>
      <c r="B22" s="8">
        <f t="shared" ref="B22:I22" si="6">SUM(B7,B12,B17)</f>
        <v>389735</v>
      </c>
      <c r="C22" s="8">
        <f t="shared" si="6"/>
        <v>415092</v>
      </c>
      <c r="D22" s="8">
        <f t="shared" si="6"/>
        <v>450706</v>
      </c>
      <c r="E22" s="8">
        <f t="shared" si="6"/>
        <v>471481</v>
      </c>
      <c r="F22" s="8">
        <f t="shared" si="6"/>
        <v>467327</v>
      </c>
      <c r="G22" s="8">
        <f t="shared" si="6"/>
        <v>445701</v>
      </c>
      <c r="H22" s="8">
        <f t="shared" si="6"/>
        <v>445300</v>
      </c>
      <c r="I22" s="8">
        <f t="shared" si="6"/>
        <v>448583</v>
      </c>
      <c r="J22" s="8">
        <f t="shared" si="4"/>
        <v>487698</v>
      </c>
      <c r="K22" s="8">
        <f t="shared" si="4"/>
        <v>509926</v>
      </c>
    </row>
    <row r="23" spans="1:11" x14ac:dyDescent="0.25">
      <c r="A23" s="15" t="s">
        <v>14</v>
      </c>
      <c r="B23" s="16">
        <f t="shared" ref="B23:I23" si="7">SUM(B8,B13,B18)</f>
        <v>80142</v>
      </c>
      <c r="C23" s="16">
        <f t="shared" si="7"/>
        <v>81177</v>
      </c>
      <c r="D23" s="16">
        <f t="shared" si="7"/>
        <v>78425</v>
      </c>
      <c r="E23" s="16">
        <f t="shared" si="7"/>
        <v>71860</v>
      </c>
      <c r="F23" s="16">
        <f t="shared" si="7"/>
        <v>75366</v>
      </c>
      <c r="G23" s="16">
        <f t="shared" si="7"/>
        <v>74318</v>
      </c>
      <c r="H23" s="16">
        <f t="shared" si="7"/>
        <v>75223</v>
      </c>
      <c r="I23" s="16">
        <f t="shared" si="7"/>
        <v>74420</v>
      </c>
      <c r="J23" s="16">
        <f t="shared" si="4"/>
        <v>66180</v>
      </c>
      <c r="K23" s="16">
        <f t="shared" si="4"/>
        <v>72280</v>
      </c>
    </row>
    <row r="24" spans="1:11" x14ac:dyDescent="0.25">
      <c r="A24" s="6" t="s">
        <v>21</v>
      </c>
    </row>
    <row r="25" spans="1:11" x14ac:dyDescent="0.25">
      <c r="A25" s="6" t="s">
        <v>29</v>
      </c>
    </row>
    <row r="26" spans="1:11" ht="23" customHeight="1" x14ac:dyDescent="0.25">
      <c r="A26" s="19" t="s">
        <v>36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1" x14ac:dyDescent="0.25">
      <c r="A27" s="6"/>
    </row>
    <row r="28" spans="1:11" x14ac:dyDescent="0.25">
      <c r="A28" s="18"/>
    </row>
    <row r="42" spans="1:11" x14ac:dyDescent="0.25">
      <c r="A42" s="4" t="s">
        <v>24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1:11" x14ac:dyDescent="0.25">
      <c r="A43" s="9" t="s">
        <v>12</v>
      </c>
      <c r="B43" s="17">
        <f>B21/B$20</f>
        <v>0.4170860817062263</v>
      </c>
      <c r="C43" s="17">
        <f t="shared" ref="C43:K43" si="8">C21/C$20</f>
        <v>0.40988361031573139</v>
      </c>
      <c r="D43" s="17">
        <f t="shared" si="8"/>
        <v>0.3806965614345556</v>
      </c>
      <c r="E43" s="17">
        <f t="shared" si="8"/>
        <v>0.36873077173316976</v>
      </c>
      <c r="F43" s="17">
        <f t="shared" si="8"/>
        <v>0.3536745273974316</v>
      </c>
      <c r="G43" s="17">
        <f t="shared" si="8"/>
        <v>0.3595391313451034</v>
      </c>
      <c r="H43" s="17">
        <f t="shared" si="8"/>
        <v>0.34766812625479043</v>
      </c>
      <c r="I43" s="17">
        <f t="shared" si="8"/>
        <v>0.35215941494013392</v>
      </c>
      <c r="J43" s="17">
        <f t="shared" si="8"/>
        <v>0.32102824360105914</v>
      </c>
      <c r="K43" s="17">
        <f t="shared" si="8"/>
        <v>0.3051207134434244</v>
      </c>
    </row>
    <row r="44" spans="1:11" x14ac:dyDescent="0.25">
      <c r="A44" s="9" t="s">
        <v>13</v>
      </c>
      <c r="B44" s="17">
        <f t="shared" ref="B44:K44" si="9">B22/B$20</f>
        <v>0.4834923947037712</v>
      </c>
      <c r="C44" s="17">
        <f t="shared" si="9"/>
        <v>0.4935883410545942</v>
      </c>
      <c r="D44" s="17">
        <f t="shared" si="9"/>
        <v>0.52751355634441599</v>
      </c>
      <c r="E44" s="17">
        <f t="shared" si="9"/>
        <v>0.54778020987275655</v>
      </c>
      <c r="F44" s="17">
        <f t="shared" si="9"/>
        <v>0.55656760661173166</v>
      </c>
      <c r="G44" s="17">
        <f t="shared" si="9"/>
        <v>0.54893003836466758</v>
      </c>
      <c r="H44" s="17">
        <f t="shared" si="9"/>
        <v>0.55806061092159576</v>
      </c>
      <c r="I44" s="17">
        <f t="shared" si="9"/>
        <v>0.55565699081632403</v>
      </c>
      <c r="J44" s="17">
        <f t="shared" si="9"/>
        <v>0.5978449543983525</v>
      </c>
      <c r="K44" s="17">
        <f t="shared" si="9"/>
        <v>0.60861106734840997</v>
      </c>
    </row>
    <row r="45" spans="1:11" x14ac:dyDescent="0.25">
      <c r="A45" s="9" t="s">
        <v>14</v>
      </c>
      <c r="B45" s="17">
        <f t="shared" ref="B45:K45" si="10">B23/B$20</f>
        <v>9.9421523590002517E-2</v>
      </c>
      <c r="C45" s="17">
        <f t="shared" si="10"/>
        <v>9.6528048629674373E-2</v>
      </c>
      <c r="D45" s="17">
        <f t="shared" si="10"/>
        <v>9.1789882221028393E-2</v>
      </c>
      <c r="E45" s="17">
        <f t="shared" si="10"/>
        <v>8.3489018394073744E-2</v>
      </c>
      <c r="F45" s="17">
        <f t="shared" si="10"/>
        <v>8.9757865990836752E-2</v>
      </c>
      <c r="G45" s="17">
        <f t="shared" si="10"/>
        <v>9.1530830290229015E-2</v>
      </c>
      <c r="H45" s="17">
        <f>H23/H$20</f>
        <v>9.4271262823613741E-2</v>
      </c>
      <c r="I45" s="17">
        <f t="shared" si="10"/>
        <v>9.2183594243542069E-2</v>
      </c>
      <c r="J45" s="17">
        <f t="shared" si="10"/>
        <v>8.1126802000588402E-2</v>
      </c>
      <c r="K45" s="17">
        <f t="shared" si="10"/>
        <v>8.6268219208165645E-2</v>
      </c>
    </row>
  </sheetData>
  <mergeCells count="2">
    <mergeCell ref="A1:K1"/>
    <mergeCell ref="A26:K26"/>
  </mergeCells>
  <printOptions horizontalCentered="1" verticalCentered="1"/>
  <pageMargins left="0.45" right="0.45" top="0.75" bottom="0.75" header="0.25" footer="0.3"/>
  <pageSetup orientation="landscape" r:id="rId1"/>
  <headerFooter scaleWithDoc="0">
    <oddHeader>&amp;C&amp;G</oddHeader>
    <oddFooter xml:space="preserve">&amp;R&amp;"+,Italic"&amp;8Information and Resource Management, Office of the Provost          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2"/>
  <sheetViews>
    <sheetView workbookViewId="0">
      <selection activeCell="T21" sqref="T21"/>
    </sheetView>
  </sheetViews>
  <sheetFormatPr defaultColWidth="9" defaultRowHeight="12.5" x14ac:dyDescent="0.25"/>
  <cols>
    <col min="1" max="1" width="17.58203125" style="1" customWidth="1"/>
    <col min="2" max="11" width="7.58203125" style="1" customWidth="1"/>
    <col min="12" max="16384" width="9" style="1"/>
  </cols>
  <sheetData>
    <row r="1" spans="1:13" ht="14" x14ac:dyDescent="0.3">
      <c r="A1" s="20" t="s">
        <v>23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3" ht="6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ht="21.75" customHeight="1" x14ac:dyDescent="0.25">
      <c r="A3" s="7" t="s">
        <v>26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3" t="s">
        <v>7</v>
      </c>
      <c r="I3" s="3" t="s">
        <v>8</v>
      </c>
      <c r="J3" s="3" t="s">
        <v>10</v>
      </c>
      <c r="K3" s="3" t="s">
        <v>28</v>
      </c>
      <c r="M3" s="2" t="s">
        <v>0</v>
      </c>
    </row>
    <row r="4" spans="1:13" ht="14.25" customHeight="1" x14ac:dyDescent="0.25">
      <c r="A4" s="11"/>
      <c r="B4" s="12"/>
      <c r="C4" s="12"/>
      <c r="D4" s="12"/>
      <c r="E4" s="12"/>
      <c r="F4" s="12"/>
      <c r="G4" s="13"/>
      <c r="H4" s="13"/>
      <c r="I4" s="13"/>
      <c r="J4" s="13"/>
      <c r="K4" s="13"/>
      <c r="M4" s="12"/>
    </row>
    <row r="5" spans="1:13" x14ac:dyDescent="0.25">
      <c r="A5" s="4" t="s">
        <v>11</v>
      </c>
      <c r="B5" s="14">
        <f t="shared" ref="B5:K5" si="0">SUM(B6:B8)</f>
        <v>491921</v>
      </c>
      <c r="C5" s="14">
        <f t="shared" si="0"/>
        <v>502630</v>
      </c>
      <c r="D5" s="14">
        <f t="shared" si="0"/>
        <v>514480</v>
      </c>
      <c r="E5" s="14">
        <f t="shared" si="0"/>
        <v>524762</v>
      </c>
      <c r="F5" s="14">
        <f t="shared" si="0"/>
        <v>539241</v>
      </c>
      <c r="G5" s="14">
        <f t="shared" si="0"/>
        <v>543341</v>
      </c>
      <c r="H5" s="14">
        <f t="shared" si="0"/>
        <v>551833</v>
      </c>
      <c r="I5" s="14">
        <f t="shared" si="0"/>
        <v>548358</v>
      </c>
      <c r="J5" s="14">
        <f t="shared" si="0"/>
        <v>553722</v>
      </c>
      <c r="K5" s="14">
        <f t="shared" si="0"/>
        <v>569020</v>
      </c>
      <c r="M5" s="14">
        <f>SUM(M6:M8)</f>
        <v>496467</v>
      </c>
    </row>
    <row r="6" spans="1:13" x14ac:dyDescent="0.25">
      <c r="A6" s="9" t="s">
        <v>12</v>
      </c>
      <c r="B6" s="8">
        <v>216859</v>
      </c>
      <c r="C6" s="8">
        <v>218931</v>
      </c>
      <c r="D6" s="8">
        <v>212717</v>
      </c>
      <c r="E6" s="8">
        <v>214051</v>
      </c>
      <c r="F6" s="8">
        <v>213333</v>
      </c>
      <c r="G6" s="8">
        <v>204341</v>
      </c>
      <c r="H6" s="8">
        <v>210462</v>
      </c>
      <c r="I6" s="8">
        <v>199111</v>
      </c>
      <c r="J6" s="8">
        <v>197140</v>
      </c>
      <c r="K6" s="8">
        <v>192580</v>
      </c>
      <c r="M6" s="8">
        <v>228950</v>
      </c>
    </row>
    <row r="7" spans="1:13" x14ac:dyDescent="0.25">
      <c r="A7" s="9" t="s">
        <v>13</v>
      </c>
      <c r="B7" s="8">
        <v>160821</v>
      </c>
      <c r="C7" s="8">
        <v>169581</v>
      </c>
      <c r="D7" s="8">
        <v>188518</v>
      </c>
      <c r="E7" s="8">
        <v>203054</v>
      </c>
      <c r="F7" s="8">
        <v>223206</v>
      </c>
      <c r="G7" s="8">
        <v>237499</v>
      </c>
      <c r="H7" s="8">
        <v>245703</v>
      </c>
      <c r="I7" s="8">
        <v>259336</v>
      </c>
      <c r="J7" s="8">
        <v>272942</v>
      </c>
      <c r="K7" s="8">
        <v>296259</v>
      </c>
      <c r="M7" s="8">
        <v>149268</v>
      </c>
    </row>
    <row r="8" spans="1:13" x14ac:dyDescent="0.25">
      <c r="A8" s="9" t="s">
        <v>14</v>
      </c>
      <c r="B8" s="8">
        <v>114241</v>
      </c>
      <c r="C8" s="8">
        <v>114118</v>
      </c>
      <c r="D8" s="8">
        <v>113245</v>
      </c>
      <c r="E8" s="8">
        <v>107657</v>
      </c>
      <c r="F8" s="8">
        <v>102702</v>
      </c>
      <c r="G8" s="8">
        <v>101501</v>
      </c>
      <c r="H8" s="8">
        <v>95668</v>
      </c>
      <c r="I8" s="8">
        <v>89911</v>
      </c>
      <c r="J8" s="8">
        <v>83640</v>
      </c>
      <c r="K8" s="8">
        <v>80181</v>
      </c>
      <c r="M8" s="8">
        <v>118249</v>
      </c>
    </row>
    <row r="9" spans="1:13" x14ac:dyDescent="0.25">
      <c r="A9" s="5"/>
      <c r="B9" s="8"/>
      <c r="C9" s="8"/>
      <c r="D9" s="8"/>
      <c r="E9" s="8"/>
      <c r="F9" s="8"/>
      <c r="G9" s="8"/>
      <c r="H9" s="8"/>
      <c r="I9" s="8"/>
      <c r="J9" s="8"/>
      <c r="K9" s="8"/>
      <c r="M9" s="8"/>
    </row>
    <row r="10" spans="1:13" x14ac:dyDescent="0.25">
      <c r="A10" s="4" t="s">
        <v>15</v>
      </c>
      <c r="B10" s="14">
        <f t="shared" ref="B10:K10" si="1">SUM(B11:B13)</f>
        <v>217228</v>
      </c>
      <c r="C10" s="14">
        <f t="shared" si="1"/>
        <v>219812</v>
      </c>
      <c r="D10" s="14">
        <f t="shared" si="1"/>
        <v>212139</v>
      </c>
      <c r="E10" s="14">
        <f t="shared" si="1"/>
        <v>205704</v>
      </c>
      <c r="F10" s="14">
        <f t="shared" si="1"/>
        <v>214713</v>
      </c>
      <c r="G10" s="14">
        <f t="shared" si="1"/>
        <v>220890</v>
      </c>
      <c r="H10" s="14">
        <f t="shared" si="1"/>
        <v>217146</v>
      </c>
      <c r="I10" s="14">
        <f t="shared" si="1"/>
        <v>217635</v>
      </c>
      <c r="J10" s="14">
        <f t="shared" si="1"/>
        <v>214809</v>
      </c>
      <c r="K10" s="14">
        <f t="shared" si="1"/>
        <v>219871</v>
      </c>
      <c r="M10" s="14">
        <f>SUM(M11:M13)</f>
        <v>208252</v>
      </c>
    </row>
    <row r="11" spans="1:13" x14ac:dyDescent="0.25">
      <c r="A11" s="9" t="s">
        <v>12</v>
      </c>
      <c r="B11" s="8">
        <v>157760</v>
      </c>
      <c r="C11" s="8">
        <v>155520</v>
      </c>
      <c r="D11" s="8">
        <v>146263</v>
      </c>
      <c r="E11" s="8">
        <v>142242</v>
      </c>
      <c r="F11" s="8">
        <v>146920</v>
      </c>
      <c r="G11" s="8">
        <v>148363</v>
      </c>
      <c r="H11" s="8">
        <v>140515</v>
      </c>
      <c r="I11" s="8">
        <v>143238</v>
      </c>
      <c r="J11" s="8">
        <v>133977</v>
      </c>
      <c r="K11" s="8">
        <v>130239</v>
      </c>
      <c r="M11" s="8">
        <v>162002</v>
      </c>
    </row>
    <row r="12" spans="1:13" x14ac:dyDescent="0.25">
      <c r="A12" s="9" t="s">
        <v>13</v>
      </c>
      <c r="B12" s="8">
        <v>58633</v>
      </c>
      <c r="C12" s="8">
        <v>63391</v>
      </c>
      <c r="D12" s="8">
        <v>64957</v>
      </c>
      <c r="E12" s="8">
        <v>62829</v>
      </c>
      <c r="F12" s="8">
        <v>67052</v>
      </c>
      <c r="G12" s="8">
        <v>71389</v>
      </c>
      <c r="H12" s="8">
        <v>75652</v>
      </c>
      <c r="I12" s="8">
        <v>74145</v>
      </c>
      <c r="J12" s="8">
        <v>80001</v>
      </c>
      <c r="K12" s="8">
        <v>89477</v>
      </c>
      <c r="M12" s="8">
        <v>45510</v>
      </c>
    </row>
    <row r="13" spans="1:13" x14ac:dyDescent="0.25">
      <c r="A13" s="9" t="s">
        <v>14</v>
      </c>
      <c r="B13" s="8">
        <v>835</v>
      </c>
      <c r="C13" s="8">
        <v>901</v>
      </c>
      <c r="D13" s="8">
        <v>919</v>
      </c>
      <c r="E13" s="8">
        <v>633</v>
      </c>
      <c r="F13" s="8">
        <v>741</v>
      </c>
      <c r="G13" s="8">
        <v>1138</v>
      </c>
      <c r="H13" s="8">
        <v>979</v>
      </c>
      <c r="I13" s="8">
        <v>252</v>
      </c>
      <c r="J13" s="8">
        <v>831</v>
      </c>
      <c r="K13" s="8">
        <v>155</v>
      </c>
      <c r="M13" s="8">
        <v>740</v>
      </c>
    </row>
    <row r="14" spans="1:13" x14ac:dyDescent="0.25">
      <c r="A14" s="5"/>
      <c r="B14" s="8"/>
      <c r="C14" s="8"/>
      <c r="D14" s="8"/>
      <c r="E14" s="8"/>
      <c r="F14" s="8"/>
      <c r="G14" s="8"/>
      <c r="H14" s="8"/>
      <c r="I14" s="8"/>
      <c r="J14" s="8"/>
      <c r="K14" s="8"/>
      <c r="M14" s="8"/>
    </row>
    <row r="15" spans="1:13" x14ac:dyDescent="0.25">
      <c r="A15" s="4" t="s">
        <v>16</v>
      </c>
      <c r="B15" s="14">
        <f t="shared" ref="B15:K15" si="2">SUM(B16:B18)</f>
        <v>20413</v>
      </c>
      <c r="C15" s="14">
        <f t="shared" si="2"/>
        <v>20585</v>
      </c>
      <c r="D15" s="14">
        <f t="shared" si="2"/>
        <v>20149</v>
      </c>
      <c r="E15" s="14">
        <f t="shared" si="2"/>
        <v>20508</v>
      </c>
      <c r="F15" s="14">
        <f t="shared" si="2"/>
        <v>21718</v>
      </c>
      <c r="G15" s="14">
        <f t="shared" si="2"/>
        <v>20796</v>
      </c>
      <c r="H15" s="14">
        <f t="shared" si="2"/>
        <v>20672</v>
      </c>
      <c r="I15" s="14">
        <f t="shared" si="2"/>
        <v>20621</v>
      </c>
      <c r="J15" s="14">
        <f t="shared" si="2"/>
        <v>20580</v>
      </c>
      <c r="K15" s="14">
        <f t="shared" si="2"/>
        <v>18859</v>
      </c>
      <c r="M15" s="14">
        <f>SUM(M16:M18)</f>
        <v>20708</v>
      </c>
    </row>
    <row r="16" spans="1:13" x14ac:dyDescent="0.25">
      <c r="A16" s="9" t="s">
        <v>12</v>
      </c>
      <c r="B16" s="8">
        <v>18231</v>
      </c>
      <c r="C16" s="8">
        <v>18347</v>
      </c>
      <c r="D16" s="8">
        <v>18171</v>
      </c>
      <c r="E16" s="8">
        <v>18329</v>
      </c>
      <c r="F16" s="8">
        <v>19856</v>
      </c>
      <c r="G16" s="8">
        <v>18902</v>
      </c>
      <c r="H16" s="8">
        <v>18506</v>
      </c>
      <c r="I16" s="8">
        <v>18206</v>
      </c>
      <c r="J16" s="8">
        <v>18555</v>
      </c>
      <c r="K16" s="8">
        <v>16571</v>
      </c>
      <c r="M16" s="8">
        <v>18780</v>
      </c>
    </row>
    <row r="17" spans="1:13" x14ac:dyDescent="0.25">
      <c r="A17" s="9" t="s">
        <v>13</v>
      </c>
      <c r="B17" s="8">
        <v>2127</v>
      </c>
      <c r="C17" s="8">
        <v>2160</v>
      </c>
      <c r="D17" s="8">
        <v>1923</v>
      </c>
      <c r="E17" s="8">
        <v>2125</v>
      </c>
      <c r="F17" s="8">
        <v>1762</v>
      </c>
      <c r="G17" s="8">
        <v>1846</v>
      </c>
      <c r="H17" s="8">
        <v>2033</v>
      </c>
      <c r="I17" s="8">
        <v>2371</v>
      </c>
      <c r="J17" s="8">
        <v>1956</v>
      </c>
      <c r="K17" s="8">
        <v>2250</v>
      </c>
      <c r="M17" s="8">
        <v>1823</v>
      </c>
    </row>
    <row r="18" spans="1:13" x14ac:dyDescent="0.25">
      <c r="A18" s="9" t="s">
        <v>14</v>
      </c>
      <c r="B18" s="8">
        <v>55</v>
      </c>
      <c r="C18" s="8">
        <v>78</v>
      </c>
      <c r="D18" s="8">
        <v>55</v>
      </c>
      <c r="E18" s="8">
        <v>54</v>
      </c>
      <c r="F18" s="8">
        <v>100</v>
      </c>
      <c r="G18" s="8">
        <v>48</v>
      </c>
      <c r="H18" s="8">
        <v>133</v>
      </c>
      <c r="I18" s="8">
        <v>44</v>
      </c>
      <c r="J18" s="8">
        <v>69</v>
      </c>
      <c r="K18" s="8">
        <v>38</v>
      </c>
      <c r="M18" s="8">
        <v>105</v>
      </c>
    </row>
    <row r="19" spans="1:13" x14ac:dyDescent="0.25">
      <c r="A19" s="5"/>
      <c r="B19" s="5"/>
      <c r="C19" s="5"/>
      <c r="D19" s="5"/>
      <c r="E19" s="5"/>
      <c r="F19" s="5"/>
      <c r="G19" s="10"/>
      <c r="H19" s="10"/>
      <c r="I19" s="10"/>
      <c r="J19" s="10"/>
      <c r="K19" s="10"/>
      <c r="M19" s="5"/>
    </row>
    <row r="20" spans="1:13" x14ac:dyDescent="0.25">
      <c r="A20" s="4" t="s">
        <v>9</v>
      </c>
      <c r="B20" s="14">
        <f t="shared" ref="B20:J20" si="3">SUM(B5,B10,B15)</f>
        <v>729562</v>
      </c>
      <c r="C20" s="14">
        <f t="shared" si="3"/>
        <v>743027</v>
      </c>
      <c r="D20" s="14">
        <f t="shared" si="3"/>
        <v>746768</v>
      </c>
      <c r="E20" s="14">
        <f t="shared" si="3"/>
        <v>750974</v>
      </c>
      <c r="F20" s="14">
        <f t="shared" si="3"/>
        <v>775672</v>
      </c>
      <c r="G20" s="14">
        <f t="shared" si="3"/>
        <v>785027</v>
      </c>
      <c r="H20" s="14">
        <f t="shared" si="3"/>
        <v>789651</v>
      </c>
      <c r="I20" s="14">
        <f t="shared" si="3"/>
        <v>786614</v>
      </c>
      <c r="J20" s="14">
        <f t="shared" si="3"/>
        <v>789111</v>
      </c>
      <c r="K20" s="14">
        <f>SUM(K5,K10,K15)</f>
        <v>807750</v>
      </c>
      <c r="M20" s="14">
        <f>SUM(M5,M10,M15)</f>
        <v>725427</v>
      </c>
    </row>
    <row r="21" spans="1:13" x14ac:dyDescent="0.25">
      <c r="A21" s="9" t="s">
        <v>12</v>
      </c>
      <c r="B21" s="8">
        <f t="shared" ref="B21:J21" si="4">SUM(B6,B11,B16)</f>
        <v>392850</v>
      </c>
      <c r="C21" s="8">
        <f t="shared" si="4"/>
        <v>392798</v>
      </c>
      <c r="D21" s="8">
        <f t="shared" si="4"/>
        <v>377151</v>
      </c>
      <c r="E21" s="8">
        <f t="shared" si="4"/>
        <v>374622</v>
      </c>
      <c r="F21" s="8">
        <f t="shared" si="4"/>
        <v>380109</v>
      </c>
      <c r="G21" s="8">
        <f t="shared" si="4"/>
        <v>371606</v>
      </c>
      <c r="H21" s="8">
        <f t="shared" si="4"/>
        <v>369483</v>
      </c>
      <c r="I21" s="8">
        <f t="shared" si="4"/>
        <v>360555</v>
      </c>
      <c r="J21" s="8">
        <f t="shared" si="4"/>
        <v>349672</v>
      </c>
      <c r="K21" s="8">
        <f>SUM(K6,K11,K16)</f>
        <v>339390</v>
      </c>
      <c r="M21" s="8">
        <f>SUM(M6,M11,M16)</f>
        <v>409732</v>
      </c>
    </row>
    <row r="22" spans="1:13" x14ac:dyDescent="0.25">
      <c r="A22" s="9" t="s">
        <v>13</v>
      </c>
      <c r="B22" s="8">
        <f t="shared" ref="B22:J22" si="5">SUM(B7,B12,B17)</f>
        <v>221581</v>
      </c>
      <c r="C22" s="8">
        <f t="shared" si="5"/>
        <v>235132</v>
      </c>
      <c r="D22" s="8">
        <f t="shared" si="5"/>
        <v>255398</v>
      </c>
      <c r="E22" s="8">
        <f t="shared" si="5"/>
        <v>268008</v>
      </c>
      <c r="F22" s="8">
        <f t="shared" si="5"/>
        <v>292020</v>
      </c>
      <c r="G22" s="8">
        <f t="shared" si="5"/>
        <v>310734</v>
      </c>
      <c r="H22" s="8">
        <f t="shared" si="5"/>
        <v>323388</v>
      </c>
      <c r="I22" s="8">
        <f t="shared" si="5"/>
        <v>335852</v>
      </c>
      <c r="J22" s="8">
        <f t="shared" si="5"/>
        <v>354899</v>
      </c>
      <c r="K22" s="8">
        <f>SUM(K7,K12,K17)</f>
        <v>387986</v>
      </c>
      <c r="M22" s="8">
        <f>SUM(M7,M12,M17)</f>
        <v>196601</v>
      </c>
    </row>
    <row r="23" spans="1:13" x14ac:dyDescent="0.25">
      <c r="A23" s="15" t="s">
        <v>14</v>
      </c>
      <c r="B23" s="16">
        <f t="shared" ref="B23:J23" si="6">SUM(B8,B13,B18)</f>
        <v>115131</v>
      </c>
      <c r="C23" s="16">
        <f t="shared" si="6"/>
        <v>115097</v>
      </c>
      <c r="D23" s="16">
        <f t="shared" si="6"/>
        <v>114219</v>
      </c>
      <c r="E23" s="16">
        <f t="shared" si="6"/>
        <v>108344</v>
      </c>
      <c r="F23" s="16">
        <f t="shared" si="6"/>
        <v>103543</v>
      </c>
      <c r="G23" s="16">
        <f t="shared" si="6"/>
        <v>102687</v>
      </c>
      <c r="H23" s="16">
        <f t="shared" si="6"/>
        <v>96780</v>
      </c>
      <c r="I23" s="16">
        <f t="shared" si="6"/>
        <v>90207</v>
      </c>
      <c r="J23" s="16">
        <f t="shared" si="6"/>
        <v>84540</v>
      </c>
      <c r="K23" s="16">
        <f>SUM(K8,K13,K18)</f>
        <v>80374</v>
      </c>
      <c r="M23" s="16">
        <f>SUM(M8,M13,M18)</f>
        <v>119094</v>
      </c>
    </row>
    <row r="24" spans="1:13" x14ac:dyDescent="0.25">
      <c r="A24" s="6" t="s">
        <v>21</v>
      </c>
    </row>
    <row r="25" spans="1:13" x14ac:dyDescent="0.25">
      <c r="A25" s="18"/>
    </row>
    <row r="39" spans="1:11" x14ac:dyDescent="0.25">
      <c r="A39" s="4" t="s">
        <v>24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1:11" x14ac:dyDescent="0.25">
      <c r="A40" s="9" t="s">
        <v>12</v>
      </c>
      <c r="B40" s="17">
        <f>B21/B$20</f>
        <v>0.5384737691930227</v>
      </c>
      <c r="C40" s="17">
        <f t="shared" ref="C40:K40" si="7">C21/C$20</f>
        <v>0.52864566159776161</v>
      </c>
      <c r="D40" s="17">
        <f t="shared" si="7"/>
        <v>0.50504440468793521</v>
      </c>
      <c r="E40" s="17">
        <f t="shared" si="7"/>
        <v>0.4988481625196079</v>
      </c>
      <c r="F40" s="17">
        <f t="shared" si="7"/>
        <v>0.49003831516414154</v>
      </c>
      <c r="G40" s="17">
        <f t="shared" si="7"/>
        <v>0.47336715807227014</v>
      </c>
      <c r="H40" s="17">
        <f t="shared" si="7"/>
        <v>0.46790670815334878</v>
      </c>
      <c r="I40" s="17">
        <f t="shared" si="7"/>
        <v>0.45836331415408321</v>
      </c>
      <c r="J40" s="17">
        <f t="shared" si="7"/>
        <v>0.4431214366546658</v>
      </c>
      <c r="K40" s="17">
        <f t="shared" si="7"/>
        <v>0.42016713091922003</v>
      </c>
    </row>
    <row r="41" spans="1:11" x14ac:dyDescent="0.25">
      <c r="A41" s="9" t="s">
        <v>13</v>
      </c>
      <c r="B41" s="17">
        <f t="shared" ref="B41:K41" si="8">B22/B$20</f>
        <v>0.30371784714664413</v>
      </c>
      <c r="C41" s="17">
        <f t="shared" si="8"/>
        <v>0.31645148830392433</v>
      </c>
      <c r="D41" s="17">
        <f t="shared" si="8"/>
        <v>0.34200447796370492</v>
      </c>
      <c r="E41" s="17">
        <f t="shared" si="8"/>
        <v>0.3568805311502129</v>
      </c>
      <c r="F41" s="17">
        <f t="shared" si="8"/>
        <v>0.3764735609896967</v>
      </c>
      <c r="G41" s="17">
        <f t="shared" si="8"/>
        <v>0.39582587605267078</v>
      </c>
      <c r="H41" s="17">
        <f t="shared" si="8"/>
        <v>0.40953281892886856</v>
      </c>
      <c r="I41" s="17">
        <f t="shared" si="8"/>
        <v>0.42695909302402452</v>
      </c>
      <c r="J41" s="17">
        <f t="shared" si="8"/>
        <v>0.44974534634544444</v>
      </c>
      <c r="K41" s="17">
        <f t="shared" si="8"/>
        <v>0.48032930981120397</v>
      </c>
    </row>
    <row r="42" spans="1:11" x14ac:dyDescent="0.25">
      <c r="A42" s="9" t="s">
        <v>14</v>
      </c>
      <c r="B42" s="17">
        <f t="shared" ref="B42:K42" si="9">B23/B$20</f>
        <v>0.15780838366033317</v>
      </c>
      <c r="C42" s="17">
        <f t="shared" si="9"/>
        <v>0.15490285009831406</v>
      </c>
      <c r="D42" s="17">
        <f t="shared" si="9"/>
        <v>0.15295111734835987</v>
      </c>
      <c r="E42" s="17">
        <f t="shared" si="9"/>
        <v>0.14427130633017921</v>
      </c>
      <c r="F42" s="17">
        <f t="shared" si="9"/>
        <v>0.13348812384616177</v>
      </c>
      <c r="G42" s="17">
        <f t="shared" si="9"/>
        <v>0.13080696587505908</v>
      </c>
      <c r="H42" s="17">
        <f t="shared" si="9"/>
        <v>0.12256047291778267</v>
      </c>
      <c r="I42" s="17">
        <f t="shared" si="9"/>
        <v>0.11467759282189231</v>
      </c>
      <c r="J42" s="17">
        <f t="shared" si="9"/>
        <v>0.10713321699988974</v>
      </c>
      <c r="K42" s="17">
        <f t="shared" si="9"/>
        <v>9.9503559269575978E-2</v>
      </c>
    </row>
  </sheetData>
  <mergeCells count="1">
    <mergeCell ref="A1:K1"/>
  </mergeCells>
  <printOptions horizontalCentered="1" verticalCentered="1"/>
  <pageMargins left="0.45" right="0.45" top="0.75" bottom="0.75" header="0.25" footer="0.3"/>
  <pageSetup orientation="landscape" horizontalDpi="1200" verticalDpi="1200" r:id="rId1"/>
  <headerFooter scaleWithDoc="0">
    <oddHeader>&amp;C&amp;G</oddHeader>
    <oddFooter xml:space="preserve">&amp;L&amp;"-,Italic"&amp;8Released 1/22/16&amp;R&amp;"+,Italic"&amp;8Information and Resource Management, Office of the Provost          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0"/>
  <sheetViews>
    <sheetView workbookViewId="0">
      <selection activeCell="Q27" sqref="Q27"/>
    </sheetView>
  </sheetViews>
  <sheetFormatPr defaultColWidth="9" defaultRowHeight="12.5" x14ac:dyDescent="0.25"/>
  <cols>
    <col min="1" max="1" width="18.08203125" style="1" customWidth="1"/>
    <col min="2" max="11" width="7.58203125" style="1" customWidth="1"/>
    <col min="12" max="16384" width="9" style="1"/>
  </cols>
  <sheetData>
    <row r="1" spans="1:13" ht="14" x14ac:dyDescent="0.3">
      <c r="A1" s="20" t="s">
        <v>22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3" ht="6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ht="25.5" customHeight="1" x14ac:dyDescent="0.25">
      <c r="A3" s="7" t="s">
        <v>25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3" t="s">
        <v>7</v>
      </c>
      <c r="I3" s="3" t="s">
        <v>8</v>
      </c>
      <c r="J3" s="3" t="s">
        <v>10</v>
      </c>
      <c r="K3" s="3" t="s">
        <v>28</v>
      </c>
      <c r="M3" s="2" t="s">
        <v>0</v>
      </c>
    </row>
    <row r="4" spans="1:13" ht="14.25" customHeight="1" x14ac:dyDescent="0.25">
      <c r="A4" s="11"/>
      <c r="B4" s="12"/>
      <c r="C4" s="12"/>
      <c r="D4" s="12"/>
      <c r="E4" s="12"/>
      <c r="F4" s="12"/>
      <c r="G4" s="13"/>
      <c r="H4" s="13"/>
      <c r="I4" s="13"/>
      <c r="J4" s="13"/>
      <c r="K4" s="13"/>
      <c r="M4" s="12"/>
    </row>
    <row r="5" spans="1:13" x14ac:dyDescent="0.25">
      <c r="A5" s="4" t="s">
        <v>17</v>
      </c>
      <c r="B5" s="14">
        <f t="shared" ref="B5:K5" si="0">SUM(B6:B8)</f>
        <v>635668</v>
      </c>
      <c r="C5" s="14">
        <f t="shared" si="0"/>
        <v>627891</v>
      </c>
      <c r="D5" s="14">
        <f t="shared" si="0"/>
        <v>618940</v>
      </c>
      <c r="E5" s="14">
        <f t="shared" si="0"/>
        <v>610397</v>
      </c>
      <c r="F5" s="14">
        <f t="shared" si="0"/>
        <v>628093</v>
      </c>
      <c r="G5" s="14">
        <f t="shared" si="0"/>
        <v>627955</v>
      </c>
      <c r="H5" s="14">
        <f t="shared" si="0"/>
        <v>624023</v>
      </c>
      <c r="I5" s="14">
        <f t="shared" si="0"/>
        <v>621379</v>
      </c>
      <c r="J5" s="14">
        <f t="shared" si="0"/>
        <v>702482</v>
      </c>
      <c r="K5" s="14">
        <f t="shared" si="0"/>
        <v>712590</v>
      </c>
      <c r="M5" s="14">
        <f>SUM(M6:M8)</f>
        <v>643237</v>
      </c>
    </row>
    <row r="6" spans="1:13" x14ac:dyDescent="0.25">
      <c r="A6" s="9" t="s">
        <v>12</v>
      </c>
      <c r="B6" s="8">
        <v>367602</v>
      </c>
      <c r="C6" s="8">
        <v>362544</v>
      </c>
      <c r="D6" s="8">
        <v>345183</v>
      </c>
      <c r="E6" s="8">
        <v>336722</v>
      </c>
      <c r="F6" s="8">
        <v>340830</v>
      </c>
      <c r="G6" s="8">
        <v>331489</v>
      </c>
      <c r="H6" s="8">
        <v>328238</v>
      </c>
      <c r="I6" s="8">
        <v>322687</v>
      </c>
      <c r="J6" s="8">
        <v>326996</v>
      </c>
      <c r="K6" s="8">
        <v>312584</v>
      </c>
      <c r="M6" s="8">
        <v>384233</v>
      </c>
    </row>
    <row r="7" spans="1:13" x14ac:dyDescent="0.25">
      <c r="A7" s="9" t="s">
        <v>13</v>
      </c>
      <c r="B7" s="8">
        <v>174014</v>
      </c>
      <c r="C7" s="8">
        <v>173769</v>
      </c>
      <c r="D7" s="8">
        <v>182207</v>
      </c>
      <c r="E7" s="8">
        <v>191400</v>
      </c>
      <c r="F7" s="8">
        <v>211466</v>
      </c>
      <c r="G7" s="8">
        <v>222210</v>
      </c>
      <c r="H7" s="8">
        <v>227187</v>
      </c>
      <c r="I7" s="8">
        <v>232243</v>
      </c>
      <c r="J7" s="8">
        <v>295900</v>
      </c>
      <c r="K7" s="8">
        <v>327065</v>
      </c>
      <c r="M7" s="8">
        <v>158230</v>
      </c>
    </row>
    <row r="8" spans="1:13" x14ac:dyDescent="0.25">
      <c r="A8" s="9" t="s">
        <v>14</v>
      </c>
      <c r="B8" s="8">
        <v>94052</v>
      </c>
      <c r="C8" s="8">
        <v>91578</v>
      </c>
      <c r="D8" s="8">
        <v>91550</v>
      </c>
      <c r="E8" s="8">
        <v>82275</v>
      </c>
      <c r="F8" s="8">
        <v>75797</v>
      </c>
      <c r="G8" s="8">
        <v>74256</v>
      </c>
      <c r="H8" s="8">
        <v>68598</v>
      </c>
      <c r="I8" s="8">
        <v>66449</v>
      </c>
      <c r="J8" s="8">
        <v>79586</v>
      </c>
      <c r="K8" s="8">
        <v>72941</v>
      </c>
      <c r="M8" s="8">
        <v>100774</v>
      </c>
    </row>
    <row r="9" spans="1:13" x14ac:dyDescent="0.25">
      <c r="A9" s="5"/>
      <c r="B9" s="8"/>
      <c r="C9" s="8"/>
      <c r="D9" s="8"/>
      <c r="E9" s="8"/>
      <c r="F9" s="8"/>
      <c r="G9" s="8"/>
      <c r="H9" s="8"/>
      <c r="I9" s="8"/>
      <c r="J9" s="8"/>
      <c r="K9" s="8"/>
      <c r="M9" s="8"/>
    </row>
    <row r="10" spans="1:13" x14ac:dyDescent="0.25">
      <c r="A10" s="4" t="s">
        <v>20</v>
      </c>
      <c r="B10" s="14">
        <f t="shared" ref="B10:K10" si="1">SUM(B11:B13)</f>
        <v>74113</v>
      </c>
      <c r="C10" s="14">
        <f t="shared" si="1"/>
        <v>80818</v>
      </c>
      <c r="D10" s="14">
        <f t="shared" si="1"/>
        <v>81923</v>
      </c>
      <c r="E10" s="14">
        <f t="shared" si="1"/>
        <v>88279</v>
      </c>
      <c r="F10" s="14">
        <f t="shared" si="1"/>
        <v>88047</v>
      </c>
      <c r="G10" s="14">
        <f t="shared" si="1"/>
        <v>93336</v>
      </c>
      <c r="H10" s="14">
        <f t="shared" si="1"/>
        <v>94569</v>
      </c>
      <c r="I10" s="14">
        <f t="shared" si="1"/>
        <v>85493</v>
      </c>
      <c r="J10" s="14">
        <f t="shared" si="1"/>
        <v>0</v>
      </c>
      <c r="K10" s="14">
        <f t="shared" si="1"/>
        <v>0</v>
      </c>
      <c r="M10" s="14">
        <f>SUM(M11:M13)</f>
        <v>63097</v>
      </c>
    </row>
    <row r="11" spans="1:13" x14ac:dyDescent="0.25">
      <c r="A11" s="9" t="s">
        <v>12</v>
      </c>
      <c r="B11" s="8">
        <v>16531</v>
      </c>
      <c r="C11" s="8">
        <v>15212</v>
      </c>
      <c r="D11" s="8">
        <v>14520</v>
      </c>
      <c r="E11" s="8">
        <v>20108</v>
      </c>
      <c r="F11" s="8">
        <v>19384</v>
      </c>
      <c r="G11" s="8">
        <v>20372</v>
      </c>
      <c r="H11" s="8">
        <v>20273</v>
      </c>
      <c r="I11" s="8">
        <v>16920</v>
      </c>
      <c r="J11" s="8">
        <v>0</v>
      </c>
      <c r="K11" s="8">
        <v>0</v>
      </c>
      <c r="M11" s="8">
        <v>16466</v>
      </c>
    </row>
    <row r="12" spans="1:13" x14ac:dyDescent="0.25">
      <c r="A12" s="9" t="s">
        <v>13</v>
      </c>
      <c r="B12" s="8">
        <v>36950</v>
      </c>
      <c r="C12" s="8">
        <v>44819</v>
      </c>
      <c r="D12" s="8">
        <v>47575</v>
      </c>
      <c r="E12" s="8">
        <v>45789</v>
      </c>
      <c r="F12" s="8">
        <v>44968</v>
      </c>
      <c r="G12" s="8">
        <v>51198</v>
      </c>
      <c r="H12" s="8">
        <v>53586</v>
      </c>
      <c r="I12" s="8">
        <v>51317</v>
      </c>
      <c r="J12" s="8">
        <v>0</v>
      </c>
      <c r="K12" s="8">
        <v>0</v>
      </c>
      <c r="M12" s="8">
        <v>28420</v>
      </c>
    </row>
    <row r="13" spans="1:13" x14ac:dyDescent="0.25">
      <c r="A13" s="9" t="s">
        <v>14</v>
      </c>
      <c r="B13" s="8">
        <v>20632</v>
      </c>
      <c r="C13" s="8">
        <v>20787</v>
      </c>
      <c r="D13" s="8">
        <v>19828</v>
      </c>
      <c r="E13" s="8">
        <v>22382</v>
      </c>
      <c r="F13" s="8">
        <v>23695</v>
      </c>
      <c r="G13" s="8">
        <v>21766</v>
      </c>
      <c r="H13" s="8">
        <v>20710</v>
      </c>
      <c r="I13" s="8">
        <v>17256</v>
      </c>
      <c r="J13" s="8">
        <v>0</v>
      </c>
      <c r="K13" s="8">
        <v>0</v>
      </c>
      <c r="M13" s="8">
        <v>18211</v>
      </c>
    </row>
    <row r="14" spans="1:13" x14ac:dyDescent="0.25">
      <c r="A14" s="5"/>
      <c r="B14" s="8"/>
      <c r="C14" s="8"/>
      <c r="D14" s="8"/>
      <c r="E14" s="8"/>
      <c r="F14" s="8"/>
      <c r="G14" s="8"/>
      <c r="H14" s="8"/>
      <c r="I14" s="8"/>
      <c r="J14" s="8"/>
      <c r="K14" s="8"/>
      <c r="M14" s="8"/>
    </row>
    <row r="15" spans="1:13" x14ac:dyDescent="0.25">
      <c r="A15" s="4" t="s">
        <v>18</v>
      </c>
      <c r="B15" s="14">
        <f t="shared" ref="B15:K15" si="2">SUM(B16:B18)</f>
        <v>19044</v>
      </c>
      <c r="C15" s="14">
        <f t="shared" si="2"/>
        <v>33318</v>
      </c>
      <c r="D15" s="14">
        <f t="shared" si="2"/>
        <v>44900</v>
      </c>
      <c r="E15" s="14">
        <f t="shared" si="2"/>
        <v>51388</v>
      </c>
      <c r="F15" s="14">
        <f t="shared" si="2"/>
        <v>58079</v>
      </c>
      <c r="G15" s="14">
        <f t="shared" si="2"/>
        <v>62269</v>
      </c>
      <c r="H15" s="14">
        <f t="shared" si="2"/>
        <v>69688</v>
      </c>
      <c r="I15" s="14">
        <f t="shared" si="2"/>
        <v>78780</v>
      </c>
      <c r="J15" s="14">
        <f t="shared" si="2"/>
        <v>86004</v>
      </c>
      <c r="K15" s="14">
        <f t="shared" si="2"/>
        <v>94665</v>
      </c>
      <c r="M15" s="14">
        <f>SUM(M16:M18)</f>
        <v>18177</v>
      </c>
    </row>
    <row r="16" spans="1:13" x14ac:dyDescent="0.25">
      <c r="A16" s="9" t="s">
        <v>12</v>
      </c>
      <c r="B16" s="8">
        <v>8397</v>
      </c>
      <c r="C16" s="8">
        <v>14597</v>
      </c>
      <c r="D16" s="8">
        <v>17184</v>
      </c>
      <c r="E16" s="8">
        <v>17414</v>
      </c>
      <c r="F16" s="8">
        <v>19319</v>
      </c>
      <c r="G16" s="8">
        <v>19243</v>
      </c>
      <c r="H16" s="8">
        <v>20156</v>
      </c>
      <c r="I16" s="8">
        <v>20453</v>
      </c>
      <c r="J16" s="8">
        <v>22458</v>
      </c>
      <c r="K16" s="8">
        <v>26668</v>
      </c>
      <c r="M16" s="8">
        <v>8543</v>
      </c>
    </row>
    <row r="17" spans="1:13" x14ac:dyDescent="0.25">
      <c r="A17" s="9" t="s">
        <v>13</v>
      </c>
      <c r="B17" s="8">
        <v>10210</v>
      </c>
      <c r="C17" s="8">
        <v>15989</v>
      </c>
      <c r="D17" s="8">
        <v>24884</v>
      </c>
      <c r="E17" s="8">
        <v>30287</v>
      </c>
      <c r="F17" s="8">
        <v>34763</v>
      </c>
      <c r="G17" s="8">
        <v>36361</v>
      </c>
      <c r="H17" s="8">
        <v>42083</v>
      </c>
      <c r="I17" s="8">
        <v>51877</v>
      </c>
      <c r="J17" s="8">
        <v>58637</v>
      </c>
      <c r="K17" s="8">
        <v>60596</v>
      </c>
      <c r="M17" s="8">
        <v>9525</v>
      </c>
    </row>
    <row r="18" spans="1:13" x14ac:dyDescent="0.25">
      <c r="A18" s="9" t="s">
        <v>14</v>
      </c>
      <c r="B18" s="8">
        <v>437</v>
      </c>
      <c r="C18" s="8">
        <v>2732</v>
      </c>
      <c r="D18" s="8">
        <v>2832</v>
      </c>
      <c r="E18" s="8">
        <v>3687</v>
      </c>
      <c r="F18" s="8">
        <v>3997</v>
      </c>
      <c r="G18" s="8">
        <v>6665</v>
      </c>
      <c r="H18" s="8">
        <v>7449</v>
      </c>
      <c r="I18" s="8">
        <v>6450</v>
      </c>
      <c r="J18" s="8">
        <v>4909</v>
      </c>
      <c r="K18" s="8">
        <v>7401</v>
      </c>
      <c r="M18" s="8">
        <v>109</v>
      </c>
    </row>
    <row r="19" spans="1:13" x14ac:dyDescent="0.25">
      <c r="A19" s="5"/>
      <c r="B19" s="5"/>
      <c r="C19" s="5"/>
      <c r="D19" s="5"/>
      <c r="E19" s="5"/>
      <c r="F19" s="5"/>
      <c r="G19" s="10"/>
      <c r="H19" s="10"/>
      <c r="I19" s="10"/>
      <c r="J19" s="10"/>
      <c r="K19" s="10"/>
      <c r="M19" s="5"/>
    </row>
    <row r="20" spans="1:13" x14ac:dyDescent="0.25">
      <c r="A20" s="4" t="s">
        <v>19</v>
      </c>
      <c r="B20" s="14">
        <f t="shared" ref="B20:K20" si="3">SUM(B21:B23)</f>
        <v>737</v>
      </c>
      <c r="C20" s="14">
        <f t="shared" si="3"/>
        <v>1000</v>
      </c>
      <c r="D20" s="14">
        <f t="shared" si="3"/>
        <v>1005</v>
      </c>
      <c r="E20" s="14">
        <f t="shared" si="3"/>
        <v>910</v>
      </c>
      <c r="F20" s="14">
        <f t="shared" si="3"/>
        <v>1453</v>
      </c>
      <c r="G20" s="14">
        <f t="shared" si="3"/>
        <v>1467</v>
      </c>
      <c r="H20" s="14">
        <f t="shared" si="3"/>
        <v>1371</v>
      </c>
      <c r="I20" s="14">
        <f t="shared" si="3"/>
        <v>962</v>
      </c>
      <c r="J20" s="14">
        <f t="shared" si="3"/>
        <v>625</v>
      </c>
      <c r="K20" s="14">
        <f t="shared" si="3"/>
        <v>495</v>
      </c>
      <c r="M20" s="14">
        <f>SUM(M21:M23)</f>
        <v>916</v>
      </c>
    </row>
    <row r="21" spans="1:13" x14ac:dyDescent="0.25">
      <c r="A21" s="9" t="s">
        <v>12</v>
      </c>
      <c r="B21" s="8">
        <v>320</v>
      </c>
      <c r="C21" s="8">
        <v>445</v>
      </c>
      <c r="D21" s="8">
        <v>264</v>
      </c>
      <c r="E21" s="8">
        <v>378</v>
      </c>
      <c r="F21" s="8">
        <v>576</v>
      </c>
      <c r="G21" s="8">
        <v>502</v>
      </c>
      <c r="H21" s="8">
        <v>816</v>
      </c>
      <c r="I21" s="8">
        <v>495</v>
      </c>
      <c r="J21" s="8">
        <v>218</v>
      </c>
      <c r="K21" s="8">
        <v>138</v>
      </c>
      <c r="M21" s="8">
        <v>490</v>
      </c>
    </row>
    <row r="22" spans="1:13" x14ac:dyDescent="0.25">
      <c r="A22" s="9" t="s">
        <v>13</v>
      </c>
      <c r="B22" s="8">
        <v>407</v>
      </c>
      <c r="C22" s="8">
        <v>555</v>
      </c>
      <c r="D22" s="8">
        <v>732</v>
      </c>
      <c r="E22" s="8">
        <v>532</v>
      </c>
      <c r="F22" s="8">
        <v>823</v>
      </c>
      <c r="G22" s="8">
        <v>965</v>
      </c>
      <c r="H22" s="8">
        <v>532</v>
      </c>
      <c r="I22" s="8">
        <v>415</v>
      </c>
      <c r="J22" s="8">
        <v>362</v>
      </c>
      <c r="K22" s="8">
        <v>325</v>
      </c>
      <c r="M22" s="8">
        <v>426</v>
      </c>
    </row>
    <row r="23" spans="1:13" x14ac:dyDescent="0.25">
      <c r="A23" s="9" t="s">
        <v>14</v>
      </c>
      <c r="B23" s="8">
        <v>10</v>
      </c>
      <c r="C23" s="8">
        <v>0</v>
      </c>
      <c r="D23" s="8">
        <v>9</v>
      </c>
      <c r="E23" s="8">
        <v>0</v>
      </c>
      <c r="F23" s="8">
        <v>54</v>
      </c>
      <c r="G23" s="8">
        <v>0</v>
      </c>
      <c r="H23" s="8">
        <v>23</v>
      </c>
      <c r="I23" s="8">
        <v>52</v>
      </c>
      <c r="J23" s="8">
        <v>45</v>
      </c>
      <c r="K23" s="8">
        <v>32</v>
      </c>
      <c r="M23" s="8">
        <v>0</v>
      </c>
    </row>
    <row r="24" spans="1:13" x14ac:dyDescent="0.25">
      <c r="A24" s="5"/>
      <c r="B24" s="5"/>
      <c r="C24" s="5"/>
      <c r="D24" s="5"/>
      <c r="E24" s="5"/>
      <c r="F24" s="5"/>
      <c r="G24" s="10"/>
      <c r="H24" s="10"/>
      <c r="I24" s="10"/>
      <c r="J24" s="10"/>
      <c r="K24" s="10"/>
      <c r="M24" s="5"/>
    </row>
    <row r="25" spans="1:13" x14ac:dyDescent="0.25">
      <c r="A25" s="4" t="s">
        <v>9</v>
      </c>
      <c r="B25" s="14">
        <f t="shared" ref="B25:J25" si="4">SUM(B5,B10,B15,B20)</f>
        <v>729562</v>
      </c>
      <c r="C25" s="14">
        <f t="shared" si="4"/>
        <v>743027</v>
      </c>
      <c r="D25" s="14">
        <f t="shared" si="4"/>
        <v>746768</v>
      </c>
      <c r="E25" s="14">
        <f t="shared" si="4"/>
        <v>750974</v>
      </c>
      <c r="F25" s="14">
        <f t="shared" si="4"/>
        <v>775672</v>
      </c>
      <c r="G25" s="14">
        <f t="shared" si="4"/>
        <v>785027</v>
      </c>
      <c r="H25" s="14">
        <f t="shared" si="4"/>
        <v>789651</v>
      </c>
      <c r="I25" s="14">
        <f t="shared" si="4"/>
        <v>786614</v>
      </c>
      <c r="J25" s="14">
        <f t="shared" si="4"/>
        <v>789111</v>
      </c>
      <c r="K25" s="14">
        <f>SUM(K5,K10,K15,K20)</f>
        <v>807750</v>
      </c>
      <c r="M25" s="14">
        <f>SUM(M5,M10,M15,M20)</f>
        <v>725427</v>
      </c>
    </row>
    <row r="26" spans="1:13" x14ac:dyDescent="0.25">
      <c r="A26" s="9" t="s">
        <v>12</v>
      </c>
      <c r="B26" s="8">
        <f t="shared" ref="B26:J26" si="5">SUM(B6,B11,B16,,B21)</f>
        <v>392850</v>
      </c>
      <c r="C26" s="8">
        <f t="shared" si="5"/>
        <v>392798</v>
      </c>
      <c r="D26" s="8">
        <f t="shared" si="5"/>
        <v>377151</v>
      </c>
      <c r="E26" s="8">
        <f t="shared" si="5"/>
        <v>374622</v>
      </c>
      <c r="F26" s="8">
        <f t="shared" si="5"/>
        <v>380109</v>
      </c>
      <c r="G26" s="8">
        <f t="shared" si="5"/>
        <v>371606</v>
      </c>
      <c r="H26" s="8">
        <f t="shared" si="5"/>
        <v>369483</v>
      </c>
      <c r="I26" s="8">
        <f t="shared" si="5"/>
        <v>360555</v>
      </c>
      <c r="J26" s="8">
        <f t="shared" si="5"/>
        <v>349672</v>
      </c>
      <c r="K26" s="8">
        <f>SUM(K6,K11,K16,,K21)</f>
        <v>339390</v>
      </c>
      <c r="M26" s="8">
        <f>SUM(M6,M11,M16,,M21)</f>
        <v>409732</v>
      </c>
    </row>
    <row r="27" spans="1:13" x14ac:dyDescent="0.25">
      <c r="A27" s="9" t="s">
        <v>13</v>
      </c>
      <c r="B27" s="8">
        <f t="shared" ref="B27:J27" si="6">SUM(B7,B12,B17,,B22)</f>
        <v>221581</v>
      </c>
      <c r="C27" s="8">
        <f t="shared" si="6"/>
        <v>235132</v>
      </c>
      <c r="D27" s="8">
        <f t="shared" si="6"/>
        <v>255398</v>
      </c>
      <c r="E27" s="8">
        <f t="shared" si="6"/>
        <v>268008</v>
      </c>
      <c r="F27" s="8">
        <f t="shared" si="6"/>
        <v>292020</v>
      </c>
      <c r="G27" s="8">
        <f t="shared" si="6"/>
        <v>310734</v>
      </c>
      <c r="H27" s="8">
        <f t="shared" si="6"/>
        <v>323388</v>
      </c>
      <c r="I27" s="8">
        <f t="shared" si="6"/>
        <v>335852</v>
      </c>
      <c r="J27" s="8">
        <f t="shared" si="6"/>
        <v>354899</v>
      </c>
      <c r="K27" s="8">
        <f>SUM(K7,K12,K17,,K22)</f>
        <v>387986</v>
      </c>
      <c r="M27" s="8">
        <f>SUM(M7,M12,M17,,M22)</f>
        <v>196601</v>
      </c>
    </row>
    <row r="28" spans="1:13" x14ac:dyDescent="0.25">
      <c r="A28" s="15" t="s">
        <v>14</v>
      </c>
      <c r="B28" s="16">
        <f t="shared" ref="B28:J28" si="7">SUM(B8,B13,B18,,B23)</f>
        <v>115131</v>
      </c>
      <c r="C28" s="16">
        <f t="shared" si="7"/>
        <v>115097</v>
      </c>
      <c r="D28" s="16">
        <f t="shared" si="7"/>
        <v>114219</v>
      </c>
      <c r="E28" s="16">
        <f t="shared" si="7"/>
        <v>108344</v>
      </c>
      <c r="F28" s="16">
        <f t="shared" si="7"/>
        <v>103543</v>
      </c>
      <c r="G28" s="16">
        <f t="shared" si="7"/>
        <v>102687</v>
      </c>
      <c r="H28" s="16">
        <f t="shared" si="7"/>
        <v>96780</v>
      </c>
      <c r="I28" s="16">
        <f t="shared" si="7"/>
        <v>90207</v>
      </c>
      <c r="J28" s="16">
        <f t="shared" si="7"/>
        <v>84540</v>
      </c>
      <c r="K28" s="16">
        <f>SUM(K8,K13,K18,,K23)</f>
        <v>80374</v>
      </c>
      <c r="M28" s="16">
        <f>SUM(M8,M13,M18,,M23)</f>
        <v>119094</v>
      </c>
    </row>
    <row r="29" spans="1:13" x14ac:dyDescent="0.25">
      <c r="A29" s="6" t="s">
        <v>21</v>
      </c>
    </row>
    <row r="30" spans="1:13" ht="24.75" customHeight="1" x14ac:dyDescent="0.25">
      <c r="A30" s="19" t="s">
        <v>27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</row>
  </sheetData>
  <mergeCells count="2">
    <mergeCell ref="A1:K1"/>
    <mergeCell ref="A30:K30"/>
  </mergeCells>
  <printOptions horizontalCentered="1" verticalCentered="1"/>
  <pageMargins left="0.45" right="0.45" top="0.75" bottom="0.75" header="0.25" footer="0.3"/>
  <pageSetup orientation="landscape" horizontalDpi="1200" verticalDpi="1200" r:id="rId1"/>
  <headerFooter scaleWithDoc="0">
    <oddHeader>&amp;C&amp;G</oddHeader>
    <oddFooter xml:space="preserve">&amp;L&amp;"-,Italic"&amp;8Released 1/22/16&amp;R&amp;"+,Italic"&amp;8Information and Resource Management, Office of the Provost         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Table</vt:lpstr>
      <vt:lpstr>SCH by SectionType FE-T_TT</vt:lpstr>
      <vt:lpstr>SCH by MgmtType FE-T_TT</vt:lpstr>
      <vt:lpstr>'SCH by MgmtType FE-T_TT'!Print_Area</vt:lpstr>
      <vt:lpstr>'SCH by SectionType FE-T_TT'!Print_Area</vt:lpstr>
      <vt:lpstr>Table!Print_Area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Yows, Kristina</dc:creator>
  <cp:lastModifiedBy>Yows, Kristina</cp:lastModifiedBy>
  <cp:lastPrinted>2024-02-12T22:39:08Z</cp:lastPrinted>
  <dcterms:created xsi:type="dcterms:W3CDTF">2015-12-04T21:49:47Z</dcterms:created>
  <dcterms:modified xsi:type="dcterms:W3CDTF">2025-02-22T02:28:23Z</dcterms:modified>
</cp:coreProperties>
</file>