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211BDF72-B1F0-4A03-80A0-9206CFA7CFF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xpenditures" sheetId="2" r:id="rId1"/>
  </sheets>
  <definedNames>
    <definedName name="_xlnm.Print_Area" localSheetId="0">Expenditures!$A$1:$K$41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D20" i="2"/>
  <c r="D22" i="2" s="1"/>
  <c r="C20" i="2"/>
  <c r="J10" i="2"/>
  <c r="I10" i="2"/>
  <c r="H10" i="2"/>
  <c r="G10" i="2"/>
  <c r="F10" i="2"/>
  <c r="E10" i="2"/>
  <c r="D10" i="2"/>
  <c r="C10" i="2"/>
  <c r="N34" i="2"/>
  <c r="N33" i="2"/>
  <c r="N32" i="2"/>
  <c r="N31" i="2"/>
  <c r="N30" i="2"/>
  <c r="N29" i="2"/>
  <c r="N28" i="2"/>
  <c r="N27" i="2"/>
  <c r="N26" i="2"/>
  <c r="E22" i="2" l="1"/>
  <c r="F22" i="2"/>
  <c r="G22" i="2"/>
  <c r="H22" i="2"/>
  <c r="I22" i="2"/>
  <c r="J22" i="2"/>
  <c r="N25" i="2" l="1"/>
  <c r="K20" i="2" l="1"/>
  <c r="K10" i="2"/>
  <c r="K22" i="2" l="1"/>
</calcChain>
</file>

<file path=xl/sharedStrings.xml><?xml version="1.0" encoding="utf-8"?>
<sst xmlns="http://schemas.openxmlformats.org/spreadsheetml/2006/main" count="38" uniqueCount="30">
  <si>
    <t>Faculty Salaries</t>
  </si>
  <si>
    <t>Hourly Wages</t>
  </si>
  <si>
    <t xml:space="preserve">     Subtotal</t>
  </si>
  <si>
    <t>Rentals</t>
  </si>
  <si>
    <t>Utilities</t>
  </si>
  <si>
    <t>Equipment</t>
  </si>
  <si>
    <t>Student Aid</t>
  </si>
  <si>
    <t xml:space="preserve">  TOTAL EXPENDITURES</t>
  </si>
  <si>
    <t>General Service Salaries &amp; Wages</t>
  </si>
  <si>
    <t>Professional &amp; Scientific Salaries</t>
  </si>
  <si>
    <t>General Services Salaries</t>
  </si>
  <si>
    <t>Professional &amp; Scientific Supplies</t>
  </si>
  <si>
    <t>Building Repairs</t>
  </si>
  <si>
    <t>Auditor of State Reimbursement</t>
  </si>
  <si>
    <t>Expenditures</t>
  </si>
  <si>
    <t>University of Iowa General Education Fund Budget</t>
  </si>
  <si>
    <t>Source: UI Annual Budget Reports</t>
  </si>
  <si>
    <t>Library Acquisitions</t>
  </si>
  <si>
    <t>P&amp;S Supplies &amp; Services, Other</t>
  </si>
  <si>
    <t>(https://fmb.fo.uiowa.edu/university-budget)</t>
  </si>
  <si>
    <t>2016-17</t>
  </si>
  <si>
    <t>2017-18</t>
  </si>
  <si>
    <t>2018-19</t>
  </si>
  <si>
    <t>2019-20</t>
  </si>
  <si>
    <t>2020-21</t>
  </si>
  <si>
    <t>2015-16</t>
  </si>
  <si>
    <t>2021-22</t>
  </si>
  <si>
    <t>2022-23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</si>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</sst>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0.00%;\(0.00%\)"/>
    <numFmt numFmtId="165" formatCode="&quot;$&quot;#,##0.00"/>
  </numFmts>
  <fonts count="1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i/>
      <u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37" fontId="4" fillId="0" borderId="0" applyNumberFormat="0" applyAlignment="0"/>
    <xf numFmtId="37" fontId="4" fillId="0" borderId="0" applyNumberFormat="0" applyAlignment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37" fontId="4" fillId="0" borderId="0" xfId="2"/>
    <xf numFmtId="37" fontId="4" fillId="0" borderId="0" xfId="2" applyAlignment="1">
      <alignment horizontal="center"/>
    </xf>
    <xf numFmtId="37" fontId="4" fillId="0" borderId="0" xfId="2" applyAlignment="1">
      <alignment horizontal="center" wrapText="1"/>
    </xf>
    <xf numFmtId="37" fontId="4" fillId="0" borderId="0" xfId="3"/>
    <xf numFmtId="37" fontId="4" fillId="0" borderId="0" xfId="3" applyAlignment="1">
      <alignment horizontal="left"/>
    </xf>
    <xf numFmtId="37" fontId="5" fillId="0" borderId="0" xfId="3" applyFont="1" applyAlignment="1">
      <alignment horizontal="centerContinuous"/>
    </xf>
    <xf numFmtId="37" fontId="6" fillId="0" borderId="1" xfId="2" applyFont="1" applyBorder="1" applyAlignment="1">
      <alignment horizontal="center"/>
    </xf>
    <xf numFmtId="0" fontId="4" fillId="0" borderId="0" xfId="0" applyFont="1"/>
    <xf numFmtId="164" fontId="7" fillId="0" borderId="0" xfId="4" applyNumberFormat="1" applyFont="1"/>
    <xf numFmtId="0" fontId="8" fillId="0" borderId="0" xfId="0" applyFont="1"/>
    <xf numFmtId="0" fontId="4" fillId="0" borderId="0" xfId="0" applyFont="1" applyAlignment="1">
      <alignment horizontal="centerContinuous"/>
    </xf>
    <xf numFmtId="0" fontId="6" fillId="0" borderId="0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5" fontId="4" fillId="0" borderId="0" xfId="2" applyNumberFormat="1"/>
    <xf numFmtId="5" fontId="4" fillId="0" borderId="1" xfId="2" applyNumberFormat="1" applyBorder="1"/>
    <xf numFmtId="5" fontId="4" fillId="0" borderId="2" xfId="2" applyNumberFormat="1" applyBorder="1"/>
    <xf numFmtId="165" fontId="4" fillId="0" borderId="0" xfId="2" applyNumberFormat="1"/>
    <xf numFmtId="0" fontId="8" fillId="0" borderId="0" xfId="0" applyFont="1" applyAlignment="1">
      <alignment horizontal="left" vertical="center"/>
    </xf>
    <xf numFmtId="0" fontId="9" fillId="0" borderId="3" xfId="5" applyBorder="1" applyAlignment="1">
      <alignment horizontal="left" vertical="center" wrapText="1"/>
    </xf>
  </cellXfs>
  <cellStyles count="6">
    <cellStyle name="Hyperlink" xfId="5" builtinId="8" customBuiltin="1"/>
    <cellStyle name="Normal" xfId="0" builtinId="0"/>
    <cellStyle name="Normal_7A" xfId="2" xr:uid="{00000000-0005-0000-0000-000002000000}"/>
    <cellStyle name="Normal_8A (2)" xfId="3" xr:uid="{00000000-0005-0000-0000-000003000000}"/>
    <cellStyle name="Percent 83 3" xfId="4" xr:uid="{00000000-0005-0000-0000-000005000000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General Fund Budgeted Expenditures FY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31-419F-A414-8DE8BEBF2D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31-419F-A414-8DE8BEBF2D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31-419F-A414-8DE8BEBF2D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31-419F-A414-8DE8BEBF2DF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31-419F-A414-8DE8BEBF2DF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31-419F-A414-8DE8BEBF2DF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E31-419F-A414-8DE8BEBF2DF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E31-419F-A414-8DE8BEBF2DF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E31-419F-A414-8DE8BEBF2DF4}"/>
              </c:ext>
            </c:extLst>
          </c:dPt>
          <c:dLbls>
            <c:dLbl>
              <c:idx val="0"/>
              <c:layout>
                <c:manualLayout>
                  <c:x val="3.6074909298798148E-2"/>
                  <c:y val="5.59432338399560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31-419F-A414-8DE8BEBF2DF4}"/>
                </c:ext>
              </c:extLst>
            </c:dLbl>
            <c:dLbl>
              <c:idx val="1"/>
              <c:layout>
                <c:manualLayout>
                  <c:x val="1.5991272747652274E-2"/>
                  <c:y val="-1.38458157846548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31-419F-A414-8DE8BEBF2DF4}"/>
                </c:ext>
              </c:extLst>
            </c:dLbl>
            <c:dLbl>
              <c:idx val="2"/>
              <c:layout>
                <c:manualLayout>
                  <c:x val="-1.996454295333977E-2"/>
                  <c:y val="-1.3910272843801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31-419F-A414-8DE8BEBF2DF4}"/>
                </c:ext>
              </c:extLst>
            </c:dLbl>
            <c:dLbl>
              <c:idx val="3"/>
              <c:layout>
                <c:manualLayout>
                  <c:x val="-9.7363278190689753E-3"/>
                  <c:y val="3.009765712425482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54987225287991"/>
                      <c:h val="0.11844936824757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E31-419F-A414-8DE8BEBF2DF4}"/>
                </c:ext>
              </c:extLst>
            </c:dLbl>
            <c:dLbl>
              <c:idx val="4"/>
              <c:layout>
                <c:manualLayout>
                  <c:x val="-5.0149544578961695E-2"/>
                  <c:y val="3.66973081853140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31-419F-A414-8DE8BEBF2DF4}"/>
                </c:ext>
              </c:extLst>
            </c:dLbl>
            <c:dLbl>
              <c:idx val="5"/>
              <c:layout>
                <c:manualLayout>
                  <c:x val="-4.3894330593628314E-3"/>
                  <c:y val="4.6988165625204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31-419F-A414-8DE8BEBF2DF4}"/>
                </c:ext>
              </c:extLst>
            </c:dLbl>
            <c:dLbl>
              <c:idx val="6"/>
              <c:layout>
                <c:manualLayout>
                  <c:x val="-6.1400157130048719E-2"/>
                  <c:y val="-1.90320454129280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31-419F-A414-8DE8BEBF2DF4}"/>
                </c:ext>
              </c:extLst>
            </c:dLbl>
            <c:dLbl>
              <c:idx val="7"/>
              <c:layout>
                <c:manualLayout>
                  <c:x val="-8.3314757258651423E-2"/>
                  <c:y val="-8.88980040285662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E31-419F-A414-8DE8BEBF2DF4}"/>
                </c:ext>
              </c:extLst>
            </c:dLbl>
            <c:dLbl>
              <c:idx val="8"/>
              <c:layout>
                <c:manualLayout>
                  <c:x val="1.002062949177812E-2"/>
                  <c:y val="-3.70800219739974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E31-419F-A414-8DE8BEBF2DF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Expenditures!$M$26:$M$34</c:f>
              <c:strCache>
                <c:ptCount val="9"/>
                <c:pt idx="0">
                  <c:v>Faculty Salaries</c:v>
                </c:pt>
                <c:pt idx="1">
                  <c:v>Professional &amp; Scientific Salaries</c:v>
                </c:pt>
                <c:pt idx="2">
                  <c:v>Student Aid</c:v>
                </c:pt>
                <c:pt idx="3">
                  <c:v>P&amp;S Supplies &amp; Services, Other</c:v>
                </c:pt>
                <c:pt idx="4">
                  <c:v>Utilities</c:v>
                </c:pt>
                <c:pt idx="5">
                  <c:v>General Service Salaries &amp; Wages</c:v>
                </c:pt>
                <c:pt idx="6">
                  <c:v>Building Repairs</c:v>
                </c:pt>
                <c:pt idx="7">
                  <c:v>Library Acquisitions</c:v>
                </c:pt>
                <c:pt idx="8">
                  <c:v>Equipment</c:v>
                </c:pt>
              </c:strCache>
            </c:strRef>
          </c:cat>
          <c:val>
            <c:numRef>
              <c:f>Expenditures!$N$26:$N$34</c:f>
              <c:numCache>
                <c:formatCode>"$"#,##0.00</c:formatCode>
                <c:ptCount val="9"/>
                <c:pt idx="0">
                  <c:v>305.65078</c:v>
                </c:pt>
                <c:pt idx="1">
                  <c:v>200.31433799999999</c:v>
                </c:pt>
                <c:pt idx="2">
                  <c:v>120.089524</c:v>
                </c:pt>
                <c:pt idx="3">
                  <c:v>55.537481999999997</c:v>
                </c:pt>
                <c:pt idx="4">
                  <c:v>49.125190000000003</c:v>
                </c:pt>
                <c:pt idx="5">
                  <c:v>42.197204999999997</c:v>
                </c:pt>
                <c:pt idx="6">
                  <c:v>27.360733</c:v>
                </c:pt>
                <c:pt idx="7">
                  <c:v>17.584574</c:v>
                </c:pt>
                <c:pt idx="8">
                  <c:v>4.9834709999999998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E31-419F-A414-8DE8BEBF2D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303210</xdr:colOff>
      <xdr:row>23</xdr:row>
      <xdr:rowOff>103187</xdr:rowOff>
    </xdr:from>
    <xdr:to>
      <xdr:col>10</xdr:col>
      <xdr:colOff>400047</xdr:colOff>
      <xdr:row>40</xdr:row>
      <xdr:rowOff>87312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mb.fo.uiowa.edu/university-budget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6"/>
  <sheetViews>
    <sheetView tabSelected="1" zoomScaleNormal="100" zoomScaleSheetLayoutView="100" workbookViewId="0">
      <selection activeCell="Q18" sqref="Q18"/>
    </sheetView>
  </sheetViews>
  <sheetFormatPr defaultColWidth="9" defaultRowHeight="12.5" x14ac:dyDescent="0.25"/>
  <cols>
    <col min="1" max="1" width="21.83203125" style="1" customWidth="1"/>
    <col min="2" max="11" width="10.08203125" style="1" customWidth="1"/>
    <col min="12" max="12" width="10.58203125" style="1" customWidth="1"/>
    <col min="13" max="13" width="22.08203125" style="11" customWidth="1"/>
    <col min="14" max="14" width="11" style="1" bestFit="1" customWidth="1"/>
    <col min="15" max="16384" width="9" style="1"/>
  </cols>
  <sheetData>
    <row r="1" spans="1:14" ht="14" x14ac:dyDescent="0.3">
      <c r="A1" s="7" t="s">
        <v>15</v>
      </c>
      <c r="B1" s="7"/>
      <c r="C1" s="7"/>
      <c r="D1" s="7"/>
      <c r="E1" s="7"/>
      <c r="F1" s="7"/>
      <c r="G1" s="12"/>
      <c r="H1" s="12"/>
      <c r="I1" s="12"/>
      <c r="J1" s="12"/>
      <c r="K1" s="12"/>
      <c r="L1" s="9"/>
      <c r="M1" s="9"/>
      <c r="N1" s="11"/>
    </row>
    <row r="2" spans="1:14" ht="14" x14ac:dyDescent="0.3">
      <c r="A2" s="7" t="s">
        <v>14</v>
      </c>
      <c r="B2" s="7"/>
      <c r="C2" s="7"/>
      <c r="D2" s="7"/>
      <c r="E2" s="7"/>
      <c r="F2" s="7"/>
      <c r="G2" s="12"/>
      <c r="H2" s="12"/>
      <c r="I2" s="12"/>
      <c r="J2" s="12"/>
      <c r="K2" s="12"/>
      <c r="L2" s="9"/>
      <c r="M2" s="9"/>
      <c r="N2" s="11"/>
    </row>
    <row r="3" spans="1:14" ht="6" customHeight="1" x14ac:dyDescent="0.25">
      <c r="A3" s="13"/>
      <c r="B3" s="13"/>
      <c r="C3" s="13"/>
      <c r="D3" s="13"/>
      <c r="E3" s="13"/>
      <c r="F3" s="13"/>
      <c r="G3" s="2"/>
      <c r="H3" s="2"/>
      <c r="I3" s="2"/>
      <c r="J3" s="2"/>
      <c r="K3" s="2"/>
      <c r="L3" s="2"/>
      <c r="M3" s="2"/>
      <c r="N3" s="11"/>
    </row>
    <row r="4" spans="1:14" x14ac:dyDescent="0.25">
      <c r="A4" s="2"/>
      <c r="B4" s="8" t="s">
        <v>25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26</v>
      </c>
      <c r="I4" s="8" t="s">
        <v>27</v>
      </c>
      <c r="J4" s="8" t="s">
        <v>28</v>
      </c>
      <c r="K4" s="8" t="s">
        <v>29</v>
      </c>
      <c r="L4" s="3"/>
      <c r="M4" s="4"/>
      <c r="N4" s="11"/>
    </row>
    <row r="5" spans="1:14" ht="6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1"/>
    </row>
    <row r="6" spans="1:14" x14ac:dyDescent="0.25">
      <c r="A6" s="6" t="s">
        <v>0</v>
      </c>
      <c r="B6" s="16">
        <v>266700000</v>
      </c>
      <c r="C6" s="16">
        <v>267640000</v>
      </c>
      <c r="D6" s="16">
        <v>275562000</v>
      </c>
      <c r="E6" s="16">
        <v>273641000</v>
      </c>
      <c r="F6" s="16">
        <v>276781191</v>
      </c>
      <c r="G6" s="16">
        <v>267115000</v>
      </c>
      <c r="H6" s="16">
        <v>276695000</v>
      </c>
      <c r="I6" s="16">
        <v>288793123</v>
      </c>
      <c r="J6" s="16">
        <v>291486090</v>
      </c>
      <c r="K6" s="16">
        <v>305650780</v>
      </c>
      <c r="L6" s="2"/>
      <c r="M6" s="10"/>
      <c r="N6" s="11"/>
    </row>
    <row r="7" spans="1:14" x14ac:dyDescent="0.25">
      <c r="A7" s="6" t="s">
        <v>9</v>
      </c>
      <c r="B7" s="16">
        <v>146900000</v>
      </c>
      <c r="C7" s="16">
        <v>145138000</v>
      </c>
      <c r="D7" s="16">
        <v>149778000</v>
      </c>
      <c r="E7" s="16">
        <v>155068000</v>
      </c>
      <c r="F7" s="16">
        <v>160904188</v>
      </c>
      <c r="G7" s="16">
        <v>161201000</v>
      </c>
      <c r="H7" s="16">
        <v>167387000</v>
      </c>
      <c r="I7" s="16">
        <v>171415109</v>
      </c>
      <c r="J7" s="16">
        <v>188723893</v>
      </c>
      <c r="K7" s="16">
        <v>200314338</v>
      </c>
      <c r="L7" s="2"/>
      <c r="M7" s="10"/>
      <c r="N7" s="11"/>
    </row>
    <row r="8" spans="1:14" x14ac:dyDescent="0.25">
      <c r="A8" s="6" t="s">
        <v>10</v>
      </c>
      <c r="B8" s="16">
        <v>56600000</v>
      </c>
      <c r="C8" s="16">
        <v>62086000</v>
      </c>
      <c r="D8" s="16">
        <v>61792000</v>
      </c>
      <c r="E8" s="16">
        <v>58540000</v>
      </c>
      <c r="F8" s="16">
        <v>55127656</v>
      </c>
      <c r="G8" s="16">
        <v>45177000</v>
      </c>
      <c r="H8" s="16">
        <v>41420000</v>
      </c>
      <c r="I8" s="16">
        <v>39413316</v>
      </c>
      <c r="J8" s="16">
        <v>35615369</v>
      </c>
      <c r="K8" s="16">
        <v>35797205</v>
      </c>
      <c r="L8" s="2"/>
      <c r="M8" s="10"/>
      <c r="N8" s="11"/>
    </row>
    <row r="9" spans="1:14" x14ac:dyDescent="0.25">
      <c r="A9" s="6" t="s">
        <v>1</v>
      </c>
      <c r="B9" s="16">
        <v>5300000</v>
      </c>
      <c r="C9" s="16">
        <v>5700000</v>
      </c>
      <c r="D9" s="16">
        <v>5700000</v>
      </c>
      <c r="E9" s="16">
        <v>5700000</v>
      </c>
      <c r="F9" s="16">
        <v>5700000</v>
      </c>
      <c r="G9" s="16">
        <v>5700000</v>
      </c>
      <c r="H9" s="16">
        <v>5700000</v>
      </c>
      <c r="I9" s="16">
        <v>5700000</v>
      </c>
      <c r="J9" s="16">
        <v>6000000</v>
      </c>
      <c r="K9" s="16">
        <v>6400000</v>
      </c>
      <c r="L9" s="2"/>
      <c r="M9" s="10"/>
      <c r="N9" s="11"/>
    </row>
    <row r="10" spans="1:14" x14ac:dyDescent="0.25">
      <c r="A10" s="14" t="s">
        <v>2</v>
      </c>
      <c r="B10" s="17">
        <v>475500000</v>
      </c>
      <c r="C10" s="17">
        <f t="shared" ref="C10:I10" si="0">SUM(C6:C9)</f>
        <v>480564000</v>
      </c>
      <c r="D10" s="17">
        <f t="shared" si="0"/>
        <v>492832000</v>
      </c>
      <c r="E10" s="17">
        <f t="shared" si="0"/>
        <v>492949000</v>
      </c>
      <c r="F10" s="17">
        <f t="shared" si="0"/>
        <v>498513035</v>
      </c>
      <c r="G10" s="17">
        <f t="shared" si="0"/>
        <v>479193000</v>
      </c>
      <c r="H10" s="17">
        <f t="shared" si="0"/>
        <v>491202000</v>
      </c>
      <c r="I10" s="17">
        <f t="shared" si="0"/>
        <v>505321548</v>
      </c>
      <c r="J10" s="17">
        <f t="shared" ref="J10:K10" si="1">SUM(J6:J9)</f>
        <v>521825352</v>
      </c>
      <c r="K10" s="17">
        <f t="shared" si="1"/>
        <v>548162323</v>
      </c>
      <c r="L10" s="2"/>
      <c r="M10" s="10"/>
      <c r="N10" s="11"/>
    </row>
    <row r="11" spans="1:14" ht="6" customHeight="1" x14ac:dyDescent="0.25">
      <c r="A11" s="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2"/>
      <c r="M11" s="10"/>
      <c r="N11" s="11"/>
    </row>
    <row r="12" spans="1:14" x14ac:dyDescent="0.25">
      <c r="A12" s="6" t="s">
        <v>11</v>
      </c>
      <c r="B12" s="16">
        <v>44627000</v>
      </c>
      <c r="C12" s="16">
        <v>60875375</v>
      </c>
      <c r="D12" s="16">
        <v>56901675</v>
      </c>
      <c r="E12" s="16">
        <v>59849508</v>
      </c>
      <c r="F12" s="16">
        <v>59267464</v>
      </c>
      <c r="G12" s="16">
        <v>49872000</v>
      </c>
      <c r="H12" s="16">
        <v>48778000</v>
      </c>
      <c r="I12" s="16">
        <v>52966251</v>
      </c>
      <c r="J12" s="16">
        <v>59701158</v>
      </c>
      <c r="K12" s="16">
        <v>47602748</v>
      </c>
      <c r="L12" s="2"/>
      <c r="M12" s="10"/>
      <c r="N12" s="11"/>
    </row>
    <row r="13" spans="1:14" x14ac:dyDescent="0.25">
      <c r="A13" s="6" t="s">
        <v>17</v>
      </c>
      <c r="B13" s="16">
        <v>19337000</v>
      </c>
      <c r="C13" s="16">
        <v>19287325</v>
      </c>
      <c r="D13" s="16">
        <v>19287325</v>
      </c>
      <c r="E13" s="16">
        <v>19205984</v>
      </c>
      <c r="F13" s="16">
        <v>19231258</v>
      </c>
      <c r="G13" s="16">
        <v>18188000</v>
      </c>
      <c r="H13" s="16">
        <v>18334000</v>
      </c>
      <c r="I13" s="16">
        <v>18333747</v>
      </c>
      <c r="J13" s="16">
        <v>18232747</v>
      </c>
      <c r="K13" s="16">
        <v>17584574</v>
      </c>
      <c r="L13" s="2"/>
      <c r="M13" s="10"/>
      <c r="N13" s="11"/>
    </row>
    <row r="14" spans="1:14" x14ac:dyDescent="0.25">
      <c r="A14" s="6" t="s">
        <v>3</v>
      </c>
      <c r="B14" s="16">
        <v>4900000</v>
      </c>
      <c r="C14" s="16">
        <v>5400000</v>
      </c>
      <c r="D14" s="16">
        <v>5900000</v>
      </c>
      <c r="E14" s="16">
        <v>6900000</v>
      </c>
      <c r="F14" s="16">
        <v>6900000</v>
      </c>
      <c r="G14" s="16">
        <v>5969000</v>
      </c>
      <c r="H14" s="16">
        <v>5946000</v>
      </c>
      <c r="I14" s="16">
        <v>6283298</v>
      </c>
      <c r="J14" s="16">
        <v>6439677</v>
      </c>
      <c r="K14" s="16">
        <v>7084734</v>
      </c>
      <c r="L14" s="2"/>
      <c r="M14" s="10"/>
      <c r="N14" s="11"/>
    </row>
    <row r="15" spans="1:14" x14ac:dyDescent="0.25">
      <c r="A15" s="6" t="s">
        <v>4</v>
      </c>
      <c r="B15" s="16">
        <v>33875000</v>
      </c>
      <c r="C15" s="16">
        <v>36328000</v>
      </c>
      <c r="D15" s="16">
        <v>37088000</v>
      </c>
      <c r="E15" s="16">
        <v>36964426</v>
      </c>
      <c r="F15" s="16">
        <v>38266426</v>
      </c>
      <c r="G15" s="16">
        <v>43100000</v>
      </c>
      <c r="H15" s="16">
        <v>44260000</v>
      </c>
      <c r="I15" s="16">
        <v>46040398</v>
      </c>
      <c r="J15" s="16">
        <v>46807762</v>
      </c>
      <c r="K15" s="16">
        <v>49125190</v>
      </c>
      <c r="L15" s="2"/>
      <c r="M15" s="10"/>
      <c r="N15" s="11"/>
    </row>
    <row r="16" spans="1:14" x14ac:dyDescent="0.25">
      <c r="A16" s="6" t="s">
        <v>12</v>
      </c>
      <c r="B16" s="16">
        <v>20918000</v>
      </c>
      <c r="C16" s="16">
        <v>24000000</v>
      </c>
      <c r="D16" s="16">
        <v>13232000</v>
      </c>
      <c r="E16" s="16">
        <v>15126230</v>
      </c>
      <c r="F16" s="16">
        <v>15539337</v>
      </c>
      <c r="G16" s="16">
        <v>22630000</v>
      </c>
      <c r="H16" s="16">
        <v>22379000</v>
      </c>
      <c r="I16" s="16">
        <v>25378733</v>
      </c>
      <c r="J16" s="16">
        <v>26111733</v>
      </c>
      <c r="K16" s="16">
        <v>27360733</v>
      </c>
      <c r="L16" s="2"/>
      <c r="M16" s="10"/>
      <c r="N16" s="11"/>
    </row>
    <row r="17" spans="1:14" x14ac:dyDescent="0.25">
      <c r="A17" s="6" t="s">
        <v>13</v>
      </c>
      <c r="B17" s="16">
        <v>680000</v>
      </c>
      <c r="C17" s="16">
        <v>735000</v>
      </c>
      <c r="D17" s="16">
        <v>765000</v>
      </c>
      <c r="E17" s="16">
        <v>765000</v>
      </c>
      <c r="F17" s="16">
        <v>765000</v>
      </c>
      <c r="G17" s="16">
        <v>765000</v>
      </c>
      <c r="H17" s="16">
        <v>765000</v>
      </c>
      <c r="I17" s="16">
        <v>765000</v>
      </c>
      <c r="J17" s="16">
        <v>850000</v>
      </c>
      <c r="K17" s="16">
        <v>850000</v>
      </c>
      <c r="L17" s="2"/>
      <c r="M17" s="10"/>
      <c r="N17" s="11"/>
    </row>
    <row r="18" spans="1:14" x14ac:dyDescent="0.25">
      <c r="A18" s="6" t="s">
        <v>5</v>
      </c>
      <c r="B18" s="16">
        <v>2400000</v>
      </c>
      <c r="C18" s="16">
        <v>2267000</v>
      </c>
      <c r="D18" s="16">
        <v>2267000</v>
      </c>
      <c r="E18" s="16">
        <v>2344500</v>
      </c>
      <c r="F18" s="16">
        <v>2699500</v>
      </c>
      <c r="G18" s="16">
        <v>3369000</v>
      </c>
      <c r="H18" s="16">
        <v>3309000</v>
      </c>
      <c r="I18" s="16">
        <v>4672836</v>
      </c>
      <c r="J18" s="16">
        <v>4733206</v>
      </c>
      <c r="K18" s="16">
        <v>4983471</v>
      </c>
      <c r="L18" s="2"/>
      <c r="M18" s="10"/>
      <c r="N18" s="11"/>
    </row>
    <row r="19" spans="1:14" x14ac:dyDescent="0.25">
      <c r="A19" s="6" t="s">
        <v>6</v>
      </c>
      <c r="B19" s="16">
        <v>102910000</v>
      </c>
      <c r="C19" s="16">
        <v>106601300</v>
      </c>
      <c r="D19" s="16">
        <v>111439000</v>
      </c>
      <c r="E19" s="16">
        <v>110902889</v>
      </c>
      <c r="F19" s="16">
        <v>104792980</v>
      </c>
      <c r="G19" s="16">
        <v>104774000</v>
      </c>
      <c r="H19" s="16">
        <v>102899000</v>
      </c>
      <c r="I19" s="16">
        <v>109169422</v>
      </c>
      <c r="J19" s="16">
        <v>117338115</v>
      </c>
      <c r="K19" s="16">
        <v>120089524</v>
      </c>
      <c r="L19" s="2"/>
      <c r="M19" s="10"/>
      <c r="N19" s="11"/>
    </row>
    <row r="20" spans="1:14" x14ac:dyDescent="0.25">
      <c r="A20" s="14" t="s">
        <v>2</v>
      </c>
      <c r="B20" s="17">
        <v>229647000</v>
      </c>
      <c r="C20" s="17">
        <f t="shared" ref="C20:I20" si="2">SUM(C12:C19)</f>
        <v>255494000</v>
      </c>
      <c r="D20" s="17">
        <f t="shared" si="2"/>
        <v>246880000</v>
      </c>
      <c r="E20" s="17">
        <f t="shared" si="2"/>
        <v>252058537</v>
      </c>
      <c r="F20" s="17">
        <f t="shared" si="2"/>
        <v>247461965</v>
      </c>
      <c r="G20" s="17">
        <f t="shared" si="2"/>
        <v>248667000</v>
      </c>
      <c r="H20" s="17">
        <f t="shared" si="2"/>
        <v>246670000</v>
      </c>
      <c r="I20" s="17">
        <f t="shared" si="2"/>
        <v>263609685</v>
      </c>
      <c r="J20" s="17">
        <f t="shared" ref="J20:K20" si="3">SUM(J12:J19)</f>
        <v>280214398</v>
      </c>
      <c r="K20" s="17">
        <f t="shared" si="3"/>
        <v>274680974</v>
      </c>
      <c r="L20" s="2"/>
      <c r="M20" s="10"/>
      <c r="N20" s="11"/>
    </row>
    <row r="21" spans="1:14" ht="6" customHeight="1" x14ac:dyDescent="0.25">
      <c r="A21" s="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"/>
      <c r="M21" s="10"/>
      <c r="N21" s="11"/>
    </row>
    <row r="22" spans="1:14" ht="13" thickBot="1" x14ac:dyDescent="0.3">
      <c r="A22" s="15" t="s">
        <v>7</v>
      </c>
      <c r="B22" s="18">
        <v>705147000</v>
      </c>
      <c r="C22" s="18">
        <v>705147000</v>
      </c>
      <c r="D22" s="18">
        <f t="shared" ref="D22:I22" si="4">SUM(D20,D10)</f>
        <v>739712000</v>
      </c>
      <c r="E22" s="18">
        <f t="shared" si="4"/>
        <v>745007537</v>
      </c>
      <c r="F22" s="18">
        <f t="shared" si="4"/>
        <v>745975000</v>
      </c>
      <c r="G22" s="18">
        <f t="shared" si="4"/>
        <v>727860000</v>
      </c>
      <c r="H22" s="18">
        <f t="shared" si="4"/>
        <v>737872000</v>
      </c>
      <c r="I22" s="18">
        <f t="shared" si="4"/>
        <v>768931233</v>
      </c>
      <c r="J22" s="18">
        <f t="shared" ref="J22:K22" si="5">SUM(J20,J10)</f>
        <v>802039750</v>
      </c>
      <c r="K22" s="18">
        <f t="shared" si="5"/>
        <v>822843297</v>
      </c>
      <c r="L22" s="2"/>
      <c r="M22" s="10"/>
      <c r="N22" s="11"/>
    </row>
    <row r="23" spans="1:14" ht="25" customHeight="1" thickTop="1" x14ac:dyDescent="0.25">
      <c r="A23" s="20" t="s">
        <v>16</v>
      </c>
      <c r="B23" s="21" t="s">
        <v>19</v>
      </c>
      <c r="C23" s="21"/>
      <c r="D23" s="21"/>
      <c r="E23" s="11"/>
      <c r="F23" s="11"/>
    </row>
    <row r="25" spans="1:14" x14ac:dyDescent="0.25">
      <c r="N25" s="8" t="str">
        <f>K4</f>
        <v>2024-25</v>
      </c>
    </row>
    <row r="26" spans="1:14" x14ac:dyDescent="0.25">
      <c r="M26" s="6" t="s">
        <v>0</v>
      </c>
      <c r="N26" s="19">
        <f>K6/1000000</f>
        <v>305.65078</v>
      </c>
    </row>
    <row r="27" spans="1:14" x14ac:dyDescent="0.25">
      <c r="M27" s="6" t="s">
        <v>9</v>
      </c>
      <c r="N27" s="19">
        <f>K7/1000000</f>
        <v>200.31433799999999</v>
      </c>
    </row>
    <row r="28" spans="1:14" x14ac:dyDescent="0.25">
      <c r="M28" s="6" t="s">
        <v>6</v>
      </c>
      <c r="N28" s="19">
        <f>K19/1000000</f>
        <v>120.089524</v>
      </c>
    </row>
    <row r="29" spans="1:14" x14ac:dyDescent="0.25">
      <c r="M29" s="11" t="s">
        <v>18</v>
      </c>
      <c r="N29" s="19">
        <f>SUM(K12,K14,K17)/1000000</f>
        <v>55.537481999999997</v>
      </c>
    </row>
    <row r="30" spans="1:14" x14ac:dyDescent="0.25">
      <c r="M30" s="6" t="s">
        <v>4</v>
      </c>
      <c r="N30" s="19">
        <f>K15/1000000</f>
        <v>49.125190000000003</v>
      </c>
    </row>
    <row r="31" spans="1:14" x14ac:dyDescent="0.25">
      <c r="M31" s="6" t="s">
        <v>8</v>
      </c>
      <c r="N31" s="19">
        <f>SUM(K8:K9)/1000000</f>
        <v>42.197204999999997</v>
      </c>
    </row>
    <row r="32" spans="1:14" x14ac:dyDescent="0.25">
      <c r="M32" s="6" t="s">
        <v>12</v>
      </c>
      <c r="N32" s="19">
        <f>K16/1000000</f>
        <v>27.360733</v>
      </c>
    </row>
    <row r="33" spans="13:14" x14ac:dyDescent="0.25">
      <c r="M33" s="6" t="s">
        <v>17</v>
      </c>
      <c r="N33" s="19">
        <f>K13/1000000</f>
        <v>17.584574</v>
      </c>
    </row>
    <row r="34" spans="13:14" x14ac:dyDescent="0.25">
      <c r="M34" s="6" t="s">
        <v>5</v>
      </c>
      <c r="N34" s="19">
        <f>K18/1000000</f>
        <v>4.9834709999999998</v>
      </c>
    </row>
    <row r="36" spans="13:14" x14ac:dyDescent="0.25">
      <c r="M36" s="6"/>
      <c r="N36" s="19"/>
    </row>
  </sheetData>
  <mergeCells count="1">
    <mergeCell ref="B23:D23"/>
  </mergeCells>
  <hyperlinks>
    <hyperlink ref="B23" r:id="rId1" display="https://fmb.fo.uiowa.edu/university-budget" xr:uid="{00000000-0004-0000-0100-000000000000}"/>
  </hyperlinks>
  <printOptions horizontalCentered="1" verticalCentered="1"/>
  <pageMargins left="0.45" right="0.45" top="0.75" bottom="0.75" header="0.25" footer="0.3"/>
  <pageSetup scale="96" fitToHeight="0" orientation="landscape" horizontalDpi="1200" verticalDpi="1200" r:id="rId2"/>
  <headerFooter scaleWithDoc="0">
    <oddHeader>&amp;C&amp;G</oddHeader>
    <oddFooter xml:space="preserve">&amp;R&amp;"+,Italic"&amp;8Information and Resource Management, Office of the Provost          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Expenditures</vt:lpstr>
      <vt:lpstr>Expenditures!Print_Area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2025-02-18T01:02:19Z</cp:lastPrinted>
  <dcterms:created xsi:type="dcterms:W3CDTF">2015-12-04T21:49:47Z</dcterms:created>
  <dcterms:modified xsi:type="dcterms:W3CDTF">2025-02-18T01:11:39Z</dcterms:modified>
</cp:coreProperties>
</file>