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7A4B377A-7DC0-4672-B1BD-562D34A5A34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le" sheetId="6" r:id="rId1"/>
  </sheets>
  <definedNames>
    <definedName name="_xlnm.Print_Area" localSheetId="0">Table!$A$1:$L$40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6" l="1"/>
  <c r="J26" i="6"/>
  <c r="I26" i="6"/>
  <c r="H26" i="6"/>
  <c r="G26" i="6"/>
  <c r="G27" i="6" s="1"/>
  <c r="F26" i="6"/>
  <c r="F27" i="6" s="1"/>
  <c r="E26" i="6"/>
  <c r="D26" i="6"/>
  <c r="C26" i="6"/>
  <c r="K25" i="6"/>
  <c r="J25" i="6"/>
  <c r="I25" i="6"/>
  <c r="I24" i="6" s="1"/>
  <c r="H25" i="6"/>
  <c r="G25" i="6"/>
  <c r="F25" i="6"/>
  <c r="F24" i="6" s="1"/>
  <c r="E25" i="6"/>
  <c r="D25" i="6"/>
  <c r="D24" i="6" s="1"/>
  <c r="C25" i="6"/>
  <c r="J24" i="6"/>
  <c r="E24" i="6"/>
  <c r="K23" i="6"/>
  <c r="J23" i="6"/>
  <c r="I23" i="6"/>
  <c r="H23" i="6"/>
  <c r="G23" i="6"/>
  <c r="F23" i="6"/>
  <c r="E23" i="6"/>
  <c r="D23" i="6"/>
  <c r="C23" i="6"/>
  <c r="K20" i="6"/>
  <c r="J20" i="6"/>
  <c r="I20" i="6"/>
  <c r="H20" i="6"/>
  <c r="G20" i="6"/>
  <c r="F20" i="6"/>
  <c r="E20" i="6"/>
  <c r="D20" i="6"/>
  <c r="C20" i="6"/>
  <c r="K19" i="6"/>
  <c r="J19" i="6"/>
  <c r="I19" i="6"/>
  <c r="H19" i="6"/>
  <c r="G19" i="6"/>
  <c r="F19" i="6"/>
  <c r="E19" i="6"/>
  <c r="D19" i="6"/>
  <c r="C19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4" i="6"/>
  <c r="J4" i="6"/>
  <c r="I4" i="6"/>
  <c r="H4" i="6"/>
  <c r="G4" i="6"/>
  <c r="F4" i="6"/>
  <c r="E4" i="6"/>
  <c r="D4" i="6"/>
  <c r="C4" i="6"/>
  <c r="H27" i="6" l="1"/>
  <c r="J27" i="6"/>
  <c r="C27" i="6"/>
  <c r="K27" i="6"/>
  <c r="I27" i="6"/>
  <c r="E27" i="6"/>
  <c r="H24" i="6"/>
  <c r="G24" i="6"/>
  <c r="D27" i="6"/>
  <c r="C24" i="6"/>
  <c r="K24" i="6"/>
  <c r="L25" i="6" l="1"/>
  <c r="L26" i="6"/>
  <c r="L24" i="6" s="1"/>
  <c r="L19" i="6"/>
  <c r="L16" i="6"/>
  <c r="L23" i="6"/>
  <c r="L20" i="6"/>
  <c r="L15" i="6"/>
  <c r="L12" i="6"/>
  <c r="L11" i="6"/>
  <c r="L8" i="6"/>
  <c r="L7" i="6"/>
  <c r="L4" i="6"/>
  <c r="L27" i="6" l="1"/>
</calcChain>
</file>

<file path=xl/sharedStrings.xml><?xml version="1.0" encoding="utf-8"?>
<sst xmlns="http://schemas.openxmlformats.org/spreadsheetml/2006/main" count="26" uniqueCount="11">
  <si>
    <t>Women</t>
  </si>
  <si>
    <t>Men</t>
  </si>
  <si>
    <t>% Women</t>
  </si>
  <si>
    <t>Total Faculty</t>
  </si>
  <si>
    <t>Tenured</t>
  </si>
  <si>
    <t>Tenure Track</t>
  </si>
  <si>
    <t>Clinical Track</t>
  </si>
  <si>
    <t>Other Non-Tenure Track</t>
  </si>
  <si>
    <t>Source: November 1 Faculty Status and PeopleSoft HR, as reported in the Tenure Report</t>
  </si>
  <si>
    <t>Headcount of Faculty by Faculty Category and Gender</t>
  </si>
  <si>
    <t>Research &amp; Instructional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</si>
</sst>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3" fillId="0" borderId="0" xfId="0" quotePrefix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  <xf numFmtId="164" fontId="3" fillId="0" borderId="0" xfId="0" applyNumberFormat="1" applyFont="1"/>
    <xf numFmtId="1" fontId="1" fillId="0" borderId="0" xfId="0" applyNumberFormat="1" applyFont="1"/>
    <xf numFmtId="0" fontId="3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164" fontId="4" fillId="0" borderId="1" xfId="0" applyNumberFormat="1" applyFont="1" applyBorder="1"/>
    <xf numFmtId="3" fontId="7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Women as Percent of Faculty by Faculty Category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32837059254296E-2"/>
          <c:y val="0.15861194688211561"/>
          <c:w val="0.90670758305100307"/>
          <c:h val="0.68325146349219035"/>
        </c:manualLayout>
      </c:layout>
      <c:lineChart>
        <c:grouping val="standard"/>
        <c:varyColors val="0"/>
        <c:ser>
          <c:idx val="0"/>
          <c:order val="0"/>
          <c:tx>
            <c:strRef>
              <c:f>Table!$A$4</c:f>
              <c:strCache>
                <c:ptCount val="1"/>
                <c:pt idx="0">
                  <c:v>Tenured</c:v>
                </c:pt>
              </c:strCache>
            </c:strRef>
          </c:tx>
          <c:marker>
            <c:symbol val="diamond"/>
            <c:size val="5"/>
          </c:marke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Table!$C$7:$L$7</c:f>
              <c:numCache>
                <c:formatCode>0.0%</c:formatCode>
                <c:ptCount val="10"/>
                <c:pt idx="0">
                  <c:v>0.29919354838709677</c:v>
                </c:pt>
                <c:pt idx="1">
                  <c:v>0.29475437135720234</c:v>
                </c:pt>
                <c:pt idx="2">
                  <c:v>0.29686174724342662</c:v>
                </c:pt>
                <c:pt idx="3">
                  <c:v>0.30313293818797626</c:v>
                </c:pt>
                <c:pt idx="4">
                  <c:v>0.30802047781569963</c:v>
                </c:pt>
                <c:pt idx="5">
                  <c:v>0.31141868512110726</c:v>
                </c:pt>
                <c:pt idx="6">
                  <c:v>0.31634446397188049</c:v>
                </c:pt>
                <c:pt idx="7">
                  <c:v>0.31789848619768479</c:v>
                </c:pt>
                <c:pt idx="8">
                  <c:v>0.32461677186654642</c:v>
                </c:pt>
                <c:pt idx="9">
                  <c:v>0.32402234636871508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B-491B-88F1-F55A4207B0DE}"/>
            </c:ext>
          </c:extLst>
        </c:ser>
        <c:ser>
          <c:idx val="1"/>
          <c:order val="1"/>
          <c:tx>
            <c:strRef>
              <c:f>Table!$A$8</c:f>
              <c:strCache>
                <c:ptCount val="1"/>
                <c:pt idx="0">
                  <c:v>Tenure Track</c:v>
                </c:pt>
              </c:strCache>
            </c:strRef>
          </c:tx>
          <c:marker>
            <c:symbol val="square"/>
            <c:size val="5"/>
          </c:marke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Table!$C$11:$L$11</c:f>
              <c:numCache>
                <c:formatCode>0.0%</c:formatCode>
                <c:ptCount val="10"/>
                <c:pt idx="0">
                  <c:v>0.41223404255319152</c:v>
                </c:pt>
                <c:pt idx="1">
                  <c:v>0.42699724517906334</c:v>
                </c:pt>
                <c:pt idx="2">
                  <c:v>0.40974212034383956</c:v>
                </c:pt>
                <c:pt idx="3">
                  <c:v>0.42089552238805972</c:v>
                </c:pt>
                <c:pt idx="4">
                  <c:v>0.43209876543209874</c:v>
                </c:pt>
                <c:pt idx="5">
                  <c:v>0.44680851063829785</c:v>
                </c:pt>
                <c:pt idx="6">
                  <c:v>0.4523076923076923</c:v>
                </c:pt>
                <c:pt idx="7">
                  <c:v>0.4660493827160494</c:v>
                </c:pt>
                <c:pt idx="8">
                  <c:v>0.49085365853658536</c:v>
                </c:pt>
                <c:pt idx="9">
                  <c:v>0.48048048048048048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B-491B-88F1-F55A4207B0DE}"/>
            </c:ext>
          </c:extLst>
        </c:ser>
        <c:ser>
          <c:idx val="2"/>
          <c:order val="2"/>
          <c:tx>
            <c:strRef>
              <c:f>Table!$A$12</c:f>
              <c:strCache>
                <c:ptCount val="1"/>
                <c:pt idx="0">
                  <c:v>Clinical Track</c:v>
                </c:pt>
              </c:strCache>
            </c:strRef>
          </c:tx>
          <c:marker>
            <c:symbol val="triangle"/>
            <c:size val="5"/>
          </c:marke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Table!$C$15:$L$15</c:f>
              <c:numCache>
                <c:formatCode>0.0%</c:formatCode>
                <c:ptCount val="10"/>
                <c:pt idx="0">
                  <c:v>0.48316251830161056</c:v>
                </c:pt>
                <c:pt idx="1">
                  <c:v>0.48113207547169812</c:v>
                </c:pt>
                <c:pt idx="2">
                  <c:v>0.49180327868852458</c:v>
                </c:pt>
                <c:pt idx="3">
                  <c:v>0.48760330578512395</c:v>
                </c:pt>
                <c:pt idx="4">
                  <c:v>0.50168350168350173</c:v>
                </c:pt>
                <c:pt idx="5">
                  <c:v>0.50907150480256136</c:v>
                </c:pt>
                <c:pt idx="6">
                  <c:v>0.50470219435736674</c:v>
                </c:pt>
                <c:pt idx="7">
                  <c:v>0.52419354838709675</c:v>
                </c:pt>
                <c:pt idx="8">
                  <c:v>0.53557312252964429</c:v>
                </c:pt>
                <c:pt idx="9">
                  <c:v>0.52656104380242308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B-491B-88F1-F55A4207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424792"/>
        <c:axId val="677420872"/>
      </c:lineChart>
      <c:catAx>
        <c:axId val="67742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420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420872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424792"/>
        <c:crosses val="autoZero"/>
        <c:crossBetween val="between"/>
        <c:majorUnit val="0.1"/>
        <c:minorUnit val="2E-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5538811958849973E-2"/>
          <c:y val="0.74678805774278212"/>
          <c:w val="0.87595209452628409"/>
          <c:h val="8.54062065771190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Headcount of Faculty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19358182101287"/>
          <c:y val="0.14751836338812233"/>
          <c:w val="0.82040307053014039"/>
          <c:h val="0.69456562761907592"/>
        </c:manualLayout>
      </c:layout>
      <c:lineChart>
        <c:grouping val="standard"/>
        <c:varyColors val="0"/>
        <c:ser>
          <c:idx val="1"/>
          <c:order val="0"/>
          <c:tx>
            <c:strRef>
              <c:f>Table!$A$24</c:f>
              <c:strCache>
                <c:ptCount val="1"/>
                <c:pt idx="0">
                  <c:v>Total Faculty</c:v>
                </c:pt>
              </c:strCache>
            </c:strRef>
          </c:tx>
          <c:marker>
            <c:symbol val="square"/>
            <c:size val="5"/>
          </c:marke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Table!$C$24:$L$24</c:f>
              <c:numCache>
                <c:formatCode>#,##0</c:formatCode>
                <c:ptCount val="10"/>
                <c:pt idx="0">
                  <c:v>5349</c:v>
                </c:pt>
                <c:pt idx="1">
                  <c:v>5394</c:v>
                </c:pt>
                <c:pt idx="2">
                  <c:v>5472</c:v>
                </c:pt>
                <c:pt idx="3">
                  <c:v>5689</c:v>
                </c:pt>
                <c:pt idx="4">
                  <c:v>5837</c:v>
                </c:pt>
                <c:pt idx="5">
                  <c:v>5975</c:v>
                </c:pt>
                <c:pt idx="6">
                  <c:v>5904</c:v>
                </c:pt>
                <c:pt idx="7">
                  <c:v>5988</c:v>
                </c:pt>
                <c:pt idx="8">
                  <c:v>5972</c:v>
                </c:pt>
                <c:pt idx="9">
                  <c:v>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7-44B9-BA11-936522B4CC91}"/>
            </c:ext>
          </c:extLst>
        </c:ser>
        <c:ser>
          <c:idx val="0"/>
          <c:order val="1"/>
          <c:tx>
            <c:v>Faculty with tenure</c:v>
          </c:tx>
          <c:marker>
            <c:symbol val="diamond"/>
            <c:size val="5"/>
          </c:marke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Table!$C$4:$L$4</c:f>
              <c:numCache>
                <c:formatCode>#,##0</c:formatCode>
                <c:ptCount val="10"/>
                <c:pt idx="0">
                  <c:v>1240</c:v>
                </c:pt>
                <c:pt idx="1">
                  <c:v>1201</c:v>
                </c:pt>
                <c:pt idx="2">
                  <c:v>1179</c:v>
                </c:pt>
                <c:pt idx="3">
                  <c:v>1181</c:v>
                </c:pt>
                <c:pt idx="4">
                  <c:v>1172</c:v>
                </c:pt>
                <c:pt idx="5">
                  <c:v>1156</c:v>
                </c:pt>
                <c:pt idx="6">
                  <c:v>1138</c:v>
                </c:pt>
                <c:pt idx="7">
                  <c:v>1123</c:v>
                </c:pt>
                <c:pt idx="8">
                  <c:v>1109</c:v>
                </c:pt>
                <c:pt idx="9">
                  <c:v>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7-44B9-BA11-936522B4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424400"/>
        <c:axId val="677418520"/>
      </c:lineChart>
      <c:catAx>
        <c:axId val="67742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418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7418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424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040829394648"/>
          <c:y val="0.5326877096884628"/>
          <c:w val="0.73982331072969187"/>
          <c:h val="8.78568356363267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68872</xdr:colOff>
      <xdr:row>28</xdr:row>
      <xdr:rowOff>57150</xdr:rowOff>
    </xdr:from>
    <xdr:to>
      <xdr:col>11</xdr:col>
      <xdr:colOff>560362</xdr:colOff>
      <xdr:row>39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C55E6-5447-4DB4-8DF1-34F38A65A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4</xdr:col>
      <xdr:colOff>510540</xdr:colOff>
      <xdr:row>39</xdr:row>
      <xdr:rowOff>104775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5134FEBB-0C3E-46BB-8B8E-72457C591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C771-1E12-45C2-B6FA-FDA11ADCF5BC}">
  <dimension ref="A1:R73"/>
  <sheetViews>
    <sheetView tabSelected="1" workbookViewId="0">
      <selection activeCell="Q18" sqref="Q18"/>
    </sheetView>
  </sheetViews>
  <sheetFormatPr defaultColWidth="9" defaultRowHeight="12.5" x14ac:dyDescent="0.25"/>
  <cols>
    <col min="1" max="1" width="20.58203125" style="1" customWidth="1"/>
    <col min="2" max="2" width="9.58203125" style="1" customWidth="1"/>
    <col min="3" max="12" width="7.58203125" style="1" customWidth="1"/>
    <col min="13" max="16384" width="9" style="1"/>
  </cols>
  <sheetData>
    <row r="1" spans="1:13" customFormat="1" ht="14" x14ac:dyDescent="0.3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0"/>
    </row>
    <row r="2" spans="1:13" customFormat="1" ht="6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</row>
    <row r="3" spans="1:13" x14ac:dyDescent="0.25">
      <c r="A3" s="3"/>
      <c r="B3" s="3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4">
        <v>2023</v>
      </c>
      <c r="M3" s="2"/>
    </row>
    <row r="4" spans="1:13" x14ac:dyDescent="0.25">
      <c r="A4" s="5" t="s">
        <v>4</v>
      </c>
      <c r="C4" s="18">
        <f t="shared" ref="C4" si="0">SUM(C5:C6)</f>
        <v>1240</v>
      </c>
      <c r="D4" s="18">
        <f t="shared" ref="D4:K4" si="1">SUM(D5:D6)</f>
        <v>1201</v>
      </c>
      <c r="E4" s="18">
        <f t="shared" si="1"/>
        <v>1179</v>
      </c>
      <c r="F4" s="18">
        <f t="shared" si="1"/>
        <v>1181</v>
      </c>
      <c r="G4" s="18">
        <f t="shared" si="1"/>
        <v>1172</v>
      </c>
      <c r="H4" s="18">
        <f t="shared" si="1"/>
        <v>1156</v>
      </c>
      <c r="I4" s="18">
        <f t="shared" si="1"/>
        <v>1138</v>
      </c>
      <c r="J4" s="18">
        <f t="shared" si="1"/>
        <v>1123</v>
      </c>
      <c r="K4" s="18">
        <f t="shared" si="1"/>
        <v>1109</v>
      </c>
      <c r="L4" s="18">
        <f t="shared" ref="L4" si="2">SUM(L5:L6)</f>
        <v>1074</v>
      </c>
      <c r="M4" s="2"/>
    </row>
    <row r="5" spans="1:13" x14ac:dyDescent="0.25">
      <c r="A5" s="5"/>
      <c r="B5" s="2" t="s">
        <v>1</v>
      </c>
      <c r="C5" s="6">
        <v>869</v>
      </c>
      <c r="D5" s="6">
        <v>847</v>
      </c>
      <c r="E5" s="6">
        <v>829</v>
      </c>
      <c r="F5" s="6">
        <v>823</v>
      </c>
      <c r="G5" s="6">
        <v>811</v>
      </c>
      <c r="H5" s="6">
        <v>796</v>
      </c>
      <c r="I5" s="6">
        <v>778</v>
      </c>
      <c r="J5" s="6">
        <v>766</v>
      </c>
      <c r="K5" s="6">
        <v>749</v>
      </c>
      <c r="L5" s="6">
        <v>726</v>
      </c>
      <c r="M5" s="2"/>
    </row>
    <row r="6" spans="1:13" x14ac:dyDescent="0.25">
      <c r="A6" s="5"/>
      <c r="B6" s="2" t="s">
        <v>0</v>
      </c>
      <c r="C6" s="6">
        <v>371</v>
      </c>
      <c r="D6" s="6">
        <v>354</v>
      </c>
      <c r="E6" s="6">
        <v>350</v>
      </c>
      <c r="F6" s="6">
        <v>358</v>
      </c>
      <c r="G6" s="6">
        <v>361</v>
      </c>
      <c r="H6" s="6">
        <v>360</v>
      </c>
      <c r="I6" s="6">
        <v>360</v>
      </c>
      <c r="J6" s="6">
        <v>357</v>
      </c>
      <c r="K6" s="6">
        <v>360</v>
      </c>
      <c r="L6" s="6">
        <v>348</v>
      </c>
      <c r="M6" s="2"/>
    </row>
    <row r="7" spans="1:13" x14ac:dyDescent="0.25">
      <c r="A7" s="14"/>
      <c r="B7" s="15" t="s">
        <v>2</v>
      </c>
      <c r="C7" s="16">
        <f t="shared" ref="C7:K7" si="3">C6/(C5+C6)</f>
        <v>0.29919354838709677</v>
      </c>
      <c r="D7" s="16">
        <f t="shared" si="3"/>
        <v>0.29475437135720234</v>
      </c>
      <c r="E7" s="16">
        <f t="shared" si="3"/>
        <v>0.29686174724342662</v>
      </c>
      <c r="F7" s="16">
        <f t="shared" si="3"/>
        <v>0.30313293818797626</v>
      </c>
      <c r="G7" s="16">
        <f t="shared" si="3"/>
        <v>0.30802047781569963</v>
      </c>
      <c r="H7" s="16">
        <f t="shared" si="3"/>
        <v>0.31141868512110726</v>
      </c>
      <c r="I7" s="16">
        <f t="shared" si="3"/>
        <v>0.31634446397188049</v>
      </c>
      <c r="J7" s="16">
        <f t="shared" si="3"/>
        <v>0.31789848619768479</v>
      </c>
      <c r="K7" s="16">
        <f t="shared" si="3"/>
        <v>0.32461677186654642</v>
      </c>
      <c r="L7" s="16">
        <f t="shared" ref="L7" si="4">L6/(L5+L6)</f>
        <v>0.32402234636871508</v>
      </c>
      <c r="M7" s="2"/>
    </row>
    <row r="8" spans="1:13" x14ac:dyDescent="0.25">
      <c r="A8" s="5" t="s">
        <v>5</v>
      </c>
      <c r="C8" s="18">
        <f t="shared" ref="C8:H8" si="5">SUM(C9:C10)</f>
        <v>376</v>
      </c>
      <c r="D8" s="18">
        <f t="shared" si="5"/>
        <v>363</v>
      </c>
      <c r="E8" s="18">
        <f t="shared" si="5"/>
        <v>349</v>
      </c>
      <c r="F8" s="18">
        <f t="shared" si="5"/>
        <v>335</v>
      </c>
      <c r="G8" s="18">
        <f t="shared" si="5"/>
        <v>324</v>
      </c>
      <c r="H8" s="18">
        <f t="shared" si="5"/>
        <v>329</v>
      </c>
      <c r="I8" s="18">
        <f t="shared" ref="I8:K8" si="6">SUM(I9:I10)</f>
        <v>325</v>
      </c>
      <c r="J8" s="18">
        <f t="shared" si="6"/>
        <v>324</v>
      </c>
      <c r="K8" s="18">
        <f t="shared" si="6"/>
        <v>328</v>
      </c>
      <c r="L8" s="18">
        <f t="shared" ref="L8" si="7">SUM(L9:L10)</f>
        <v>333</v>
      </c>
      <c r="M8" s="2"/>
    </row>
    <row r="9" spans="1:13" x14ac:dyDescent="0.25">
      <c r="A9" s="5"/>
      <c r="B9" s="2" t="s">
        <v>1</v>
      </c>
      <c r="C9" s="6">
        <v>221</v>
      </c>
      <c r="D9" s="6">
        <v>208</v>
      </c>
      <c r="E9" s="6">
        <v>206</v>
      </c>
      <c r="F9" s="6">
        <v>194</v>
      </c>
      <c r="G9" s="6">
        <v>184</v>
      </c>
      <c r="H9" s="6">
        <v>182</v>
      </c>
      <c r="I9" s="6">
        <v>178</v>
      </c>
      <c r="J9" s="6">
        <v>173</v>
      </c>
      <c r="K9" s="6">
        <v>167</v>
      </c>
      <c r="L9" s="6">
        <v>173</v>
      </c>
      <c r="M9" s="2"/>
    </row>
    <row r="10" spans="1:13" x14ac:dyDescent="0.25">
      <c r="A10" s="5"/>
      <c r="B10" s="2" t="s">
        <v>0</v>
      </c>
      <c r="C10" s="6">
        <v>155</v>
      </c>
      <c r="D10" s="6">
        <v>155</v>
      </c>
      <c r="E10" s="6">
        <v>143</v>
      </c>
      <c r="F10" s="6">
        <v>141</v>
      </c>
      <c r="G10" s="6">
        <v>140</v>
      </c>
      <c r="H10" s="6">
        <v>147</v>
      </c>
      <c r="I10" s="6">
        <v>147</v>
      </c>
      <c r="J10" s="6">
        <v>151</v>
      </c>
      <c r="K10" s="6">
        <v>161</v>
      </c>
      <c r="L10" s="6">
        <v>160</v>
      </c>
      <c r="M10" s="2"/>
    </row>
    <row r="11" spans="1:13" x14ac:dyDescent="0.25">
      <c r="A11" s="15"/>
      <c r="B11" s="15" t="s">
        <v>2</v>
      </c>
      <c r="C11" s="16">
        <f t="shared" ref="C11:K11" si="8">C10/(C9+C10)</f>
        <v>0.41223404255319152</v>
      </c>
      <c r="D11" s="16">
        <f t="shared" si="8"/>
        <v>0.42699724517906334</v>
      </c>
      <c r="E11" s="16">
        <f t="shared" si="8"/>
        <v>0.40974212034383956</v>
      </c>
      <c r="F11" s="16">
        <f t="shared" si="8"/>
        <v>0.42089552238805972</v>
      </c>
      <c r="G11" s="16">
        <f t="shared" si="8"/>
        <v>0.43209876543209874</v>
      </c>
      <c r="H11" s="16">
        <f t="shared" si="8"/>
        <v>0.44680851063829785</v>
      </c>
      <c r="I11" s="16">
        <f t="shared" si="8"/>
        <v>0.4523076923076923</v>
      </c>
      <c r="J11" s="16">
        <f t="shared" si="8"/>
        <v>0.4660493827160494</v>
      </c>
      <c r="K11" s="16">
        <f t="shared" si="8"/>
        <v>0.49085365853658536</v>
      </c>
      <c r="L11" s="16">
        <f t="shared" ref="L11" si="9">L10/(L9+L10)</f>
        <v>0.48048048048048048</v>
      </c>
      <c r="M11" s="2"/>
    </row>
    <row r="12" spans="1:13" x14ac:dyDescent="0.25">
      <c r="A12" s="5" t="s">
        <v>6</v>
      </c>
      <c r="C12" s="18">
        <f t="shared" ref="C12:H12" si="10">SUM(C13:C14)</f>
        <v>683</v>
      </c>
      <c r="D12" s="18">
        <f t="shared" si="10"/>
        <v>742</v>
      </c>
      <c r="E12" s="18">
        <f t="shared" si="10"/>
        <v>793</v>
      </c>
      <c r="F12" s="18">
        <f t="shared" si="10"/>
        <v>847</v>
      </c>
      <c r="G12" s="18">
        <f t="shared" si="10"/>
        <v>891</v>
      </c>
      <c r="H12" s="18">
        <f t="shared" si="10"/>
        <v>937</v>
      </c>
      <c r="I12" s="18">
        <f t="shared" ref="I12:K12" si="11">SUM(I13:I14)</f>
        <v>957</v>
      </c>
      <c r="J12" s="18">
        <f t="shared" si="11"/>
        <v>992</v>
      </c>
      <c r="K12" s="18">
        <f t="shared" si="11"/>
        <v>1012</v>
      </c>
      <c r="L12" s="18">
        <f t="shared" ref="L12" si="12">SUM(L13:L14)</f>
        <v>1073</v>
      </c>
      <c r="M12" s="2"/>
    </row>
    <row r="13" spans="1:13" x14ac:dyDescent="0.25">
      <c r="A13" s="5"/>
      <c r="B13" s="2" t="s">
        <v>1</v>
      </c>
      <c r="C13" s="6">
        <v>353</v>
      </c>
      <c r="D13" s="6">
        <v>385</v>
      </c>
      <c r="E13" s="6">
        <v>403</v>
      </c>
      <c r="F13" s="6">
        <v>434</v>
      </c>
      <c r="G13" s="6">
        <v>444</v>
      </c>
      <c r="H13" s="6">
        <v>460</v>
      </c>
      <c r="I13" s="6">
        <v>474</v>
      </c>
      <c r="J13" s="6">
        <v>472</v>
      </c>
      <c r="K13" s="6">
        <v>470</v>
      </c>
      <c r="L13" s="6">
        <v>508</v>
      </c>
      <c r="M13" s="2"/>
    </row>
    <row r="14" spans="1:13" x14ac:dyDescent="0.25">
      <c r="A14" s="5"/>
      <c r="B14" s="2" t="s">
        <v>0</v>
      </c>
      <c r="C14" s="6">
        <v>330</v>
      </c>
      <c r="D14" s="6">
        <v>357</v>
      </c>
      <c r="E14" s="6">
        <v>390</v>
      </c>
      <c r="F14" s="6">
        <v>413</v>
      </c>
      <c r="G14" s="6">
        <v>447</v>
      </c>
      <c r="H14" s="6">
        <v>477</v>
      </c>
      <c r="I14" s="6">
        <v>483</v>
      </c>
      <c r="J14" s="6">
        <v>520</v>
      </c>
      <c r="K14" s="6">
        <v>542</v>
      </c>
      <c r="L14" s="6">
        <v>565</v>
      </c>
      <c r="M14" s="2"/>
    </row>
    <row r="15" spans="1:13" x14ac:dyDescent="0.25">
      <c r="A15" s="15"/>
      <c r="B15" s="15" t="s">
        <v>2</v>
      </c>
      <c r="C15" s="16">
        <f t="shared" ref="C15:K15" si="13">C14/(C13+C14)</f>
        <v>0.48316251830161056</v>
      </c>
      <c r="D15" s="16">
        <f t="shared" si="13"/>
        <v>0.48113207547169812</v>
      </c>
      <c r="E15" s="16">
        <f t="shared" si="13"/>
        <v>0.49180327868852458</v>
      </c>
      <c r="F15" s="16">
        <f t="shared" si="13"/>
        <v>0.48760330578512395</v>
      </c>
      <c r="G15" s="16">
        <f t="shared" si="13"/>
        <v>0.50168350168350173</v>
      </c>
      <c r="H15" s="16">
        <f t="shared" si="13"/>
        <v>0.50907150480256136</v>
      </c>
      <c r="I15" s="16">
        <f t="shared" si="13"/>
        <v>0.50470219435736674</v>
      </c>
      <c r="J15" s="16">
        <f t="shared" si="13"/>
        <v>0.52419354838709675</v>
      </c>
      <c r="K15" s="16">
        <f t="shared" si="13"/>
        <v>0.53557312252964429</v>
      </c>
      <c r="L15" s="16">
        <f t="shared" ref="L15" si="14">L14/(L13+L14)</f>
        <v>0.52656104380242308</v>
      </c>
      <c r="M15" s="2"/>
    </row>
    <row r="16" spans="1:13" x14ac:dyDescent="0.25">
      <c r="A16" s="5" t="s">
        <v>10</v>
      </c>
      <c r="C16" s="18">
        <f t="shared" ref="C16:H16" si="15">SUM(C17:C18)</f>
        <v>30</v>
      </c>
      <c r="D16" s="18">
        <f t="shared" si="15"/>
        <v>37</v>
      </c>
      <c r="E16" s="18">
        <f t="shared" si="15"/>
        <v>38</v>
      </c>
      <c r="F16" s="18">
        <f t="shared" si="15"/>
        <v>258</v>
      </c>
      <c r="G16" s="18">
        <f t="shared" si="15"/>
        <v>354</v>
      </c>
      <c r="H16" s="18">
        <f t="shared" si="15"/>
        <v>387</v>
      </c>
      <c r="I16" s="18">
        <f t="shared" ref="I16:K16" si="16">SUM(I17:I18)</f>
        <v>395</v>
      </c>
      <c r="J16" s="18">
        <f t="shared" si="16"/>
        <v>392</v>
      </c>
      <c r="K16" s="18">
        <f t="shared" si="16"/>
        <v>358</v>
      </c>
      <c r="L16" s="18">
        <f t="shared" ref="L16" si="17">SUM(L17:L18)</f>
        <v>364</v>
      </c>
      <c r="M16" s="2"/>
    </row>
    <row r="17" spans="1:18" x14ac:dyDescent="0.25">
      <c r="A17" s="5"/>
      <c r="B17" s="2" t="s">
        <v>1</v>
      </c>
      <c r="C17" s="6">
        <v>20</v>
      </c>
      <c r="D17" s="6">
        <v>22</v>
      </c>
      <c r="E17" s="6">
        <v>23</v>
      </c>
      <c r="F17" s="6">
        <v>97</v>
      </c>
      <c r="G17" s="6">
        <v>147</v>
      </c>
      <c r="H17" s="6">
        <v>159</v>
      </c>
      <c r="I17" s="6">
        <v>168</v>
      </c>
      <c r="J17" s="6">
        <v>168</v>
      </c>
      <c r="K17" s="6">
        <v>150</v>
      </c>
      <c r="L17" s="6">
        <v>162</v>
      </c>
      <c r="M17" s="2"/>
    </row>
    <row r="18" spans="1:18" x14ac:dyDescent="0.25">
      <c r="A18" s="5"/>
      <c r="B18" s="2" t="s">
        <v>0</v>
      </c>
      <c r="C18" s="6">
        <v>10</v>
      </c>
      <c r="D18" s="6">
        <v>15</v>
      </c>
      <c r="E18" s="6">
        <v>15</v>
      </c>
      <c r="F18" s="6">
        <v>161</v>
      </c>
      <c r="G18" s="6">
        <v>207</v>
      </c>
      <c r="H18" s="6">
        <v>228</v>
      </c>
      <c r="I18" s="6">
        <v>227</v>
      </c>
      <c r="J18" s="6">
        <v>224</v>
      </c>
      <c r="K18" s="6">
        <v>208</v>
      </c>
      <c r="L18" s="6">
        <v>202</v>
      </c>
      <c r="M18" s="2"/>
    </row>
    <row r="19" spans="1:18" x14ac:dyDescent="0.25">
      <c r="A19" s="15"/>
      <c r="B19" s="15" t="s">
        <v>2</v>
      </c>
      <c r="C19" s="16">
        <f t="shared" ref="C19:K19" si="18">C18/(C17+C18)</f>
        <v>0.33333333333333331</v>
      </c>
      <c r="D19" s="16">
        <f t="shared" si="18"/>
        <v>0.40540540540540543</v>
      </c>
      <c r="E19" s="16">
        <f t="shared" si="18"/>
        <v>0.39473684210526316</v>
      </c>
      <c r="F19" s="16">
        <f t="shared" si="18"/>
        <v>0.62403100775193798</v>
      </c>
      <c r="G19" s="16">
        <f t="shared" si="18"/>
        <v>0.5847457627118644</v>
      </c>
      <c r="H19" s="16">
        <f t="shared" si="18"/>
        <v>0.58914728682170547</v>
      </c>
      <c r="I19" s="16">
        <f t="shared" si="18"/>
        <v>0.57468354430379742</v>
      </c>
      <c r="J19" s="16">
        <f t="shared" si="18"/>
        <v>0.5714285714285714</v>
      </c>
      <c r="K19" s="16">
        <f t="shared" si="18"/>
        <v>0.58100558659217882</v>
      </c>
      <c r="L19" s="16">
        <f t="shared" ref="L19" si="19">L18/(L17+L18)</f>
        <v>0.55494505494505497</v>
      </c>
      <c r="M19" s="2"/>
    </row>
    <row r="20" spans="1:18" x14ac:dyDescent="0.25">
      <c r="A20" s="5" t="s">
        <v>7</v>
      </c>
      <c r="C20" s="18">
        <f t="shared" ref="C20:H20" si="20">SUM(C21:C22)</f>
        <v>3020</v>
      </c>
      <c r="D20" s="18">
        <f t="shared" si="20"/>
        <v>3051</v>
      </c>
      <c r="E20" s="18">
        <f t="shared" si="20"/>
        <v>3113</v>
      </c>
      <c r="F20" s="18">
        <f t="shared" si="20"/>
        <v>3068</v>
      </c>
      <c r="G20" s="18">
        <f t="shared" si="20"/>
        <v>3096</v>
      </c>
      <c r="H20" s="18">
        <f t="shared" si="20"/>
        <v>3166</v>
      </c>
      <c r="I20" s="18">
        <f t="shared" ref="I20:K20" si="21">SUM(I21:I22)</f>
        <v>3089</v>
      </c>
      <c r="J20" s="18">
        <f t="shared" si="21"/>
        <v>3157</v>
      </c>
      <c r="K20" s="18">
        <f t="shared" si="21"/>
        <v>3165</v>
      </c>
      <c r="L20" s="18">
        <f t="shared" ref="L20" si="22">SUM(L21:L22)</f>
        <v>3171</v>
      </c>
      <c r="M20" s="2"/>
    </row>
    <row r="21" spans="1:18" x14ac:dyDescent="0.25">
      <c r="A21" s="5"/>
      <c r="B21" s="2" t="s">
        <v>1</v>
      </c>
      <c r="C21" s="6">
        <v>1598</v>
      </c>
      <c r="D21" s="6">
        <v>1575</v>
      </c>
      <c r="E21" s="6">
        <v>1553</v>
      </c>
      <c r="F21" s="6">
        <v>1538</v>
      </c>
      <c r="G21" s="6">
        <v>1515</v>
      </c>
      <c r="H21" s="6">
        <v>1549</v>
      </c>
      <c r="I21" s="6">
        <v>1538</v>
      </c>
      <c r="J21" s="6">
        <v>1540</v>
      </c>
      <c r="K21" s="6">
        <v>1538</v>
      </c>
      <c r="L21" s="6">
        <v>1495</v>
      </c>
      <c r="M21" s="2"/>
    </row>
    <row r="22" spans="1:18" x14ac:dyDescent="0.25">
      <c r="A22" s="2"/>
      <c r="B22" s="2" t="s">
        <v>0</v>
      </c>
      <c r="C22" s="6">
        <v>1422</v>
      </c>
      <c r="D22" s="6">
        <v>1476</v>
      </c>
      <c r="E22" s="6">
        <v>1560</v>
      </c>
      <c r="F22" s="6">
        <v>1530</v>
      </c>
      <c r="G22" s="6">
        <v>1581</v>
      </c>
      <c r="H22" s="6">
        <v>1617</v>
      </c>
      <c r="I22" s="6">
        <v>1551</v>
      </c>
      <c r="J22" s="6">
        <v>1617</v>
      </c>
      <c r="K22" s="6">
        <v>1627</v>
      </c>
      <c r="L22" s="6">
        <v>1676</v>
      </c>
      <c r="M22" s="2"/>
    </row>
    <row r="23" spans="1:18" x14ac:dyDescent="0.25">
      <c r="A23" s="14"/>
      <c r="B23" s="15" t="s">
        <v>2</v>
      </c>
      <c r="C23" s="16">
        <f t="shared" ref="C23:K23" si="23">C22/(C21+C22)</f>
        <v>0.47086092715231787</v>
      </c>
      <c r="D23" s="16">
        <f t="shared" si="23"/>
        <v>0.48377581120943952</v>
      </c>
      <c r="E23" s="16">
        <f t="shared" si="23"/>
        <v>0.50112431737873431</v>
      </c>
      <c r="F23" s="16">
        <f t="shared" si="23"/>
        <v>0.49869621903520206</v>
      </c>
      <c r="G23" s="16">
        <f t="shared" si="23"/>
        <v>0.51065891472868219</v>
      </c>
      <c r="H23" s="16">
        <f t="shared" si="23"/>
        <v>0.51073910296904612</v>
      </c>
      <c r="I23" s="16">
        <f t="shared" si="23"/>
        <v>0.50210424085464556</v>
      </c>
      <c r="J23" s="16">
        <f t="shared" si="23"/>
        <v>0.51219512195121952</v>
      </c>
      <c r="K23" s="16">
        <f t="shared" si="23"/>
        <v>0.51406003159557667</v>
      </c>
      <c r="L23" s="16">
        <f t="shared" ref="L23" si="24">L22/(L21+L22)</f>
        <v>0.52853989277830338</v>
      </c>
      <c r="M23" s="2"/>
    </row>
    <row r="24" spans="1:18" x14ac:dyDescent="0.25">
      <c r="A24" s="5" t="s">
        <v>3</v>
      </c>
      <c r="C24" s="18">
        <f t="shared" ref="C24:H24" si="25">SUM(C25:C26)</f>
        <v>5349</v>
      </c>
      <c r="D24" s="18">
        <f t="shared" si="25"/>
        <v>5394</v>
      </c>
      <c r="E24" s="18">
        <f t="shared" si="25"/>
        <v>5472</v>
      </c>
      <c r="F24" s="18">
        <f t="shared" si="25"/>
        <v>5689</v>
      </c>
      <c r="G24" s="18">
        <f t="shared" si="25"/>
        <v>5837</v>
      </c>
      <c r="H24" s="18">
        <f t="shared" si="25"/>
        <v>5975</v>
      </c>
      <c r="I24" s="18">
        <f t="shared" ref="I24:K24" si="26">SUM(I25:I26)</f>
        <v>5904</v>
      </c>
      <c r="J24" s="18">
        <f t="shared" si="26"/>
        <v>5988</v>
      </c>
      <c r="K24" s="18">
        <f t="shared" si="26"/>
        <v>5972</v>
      </c>
      <c r="L24" s="18">
        <f t="shared" ref="L24" si="27">SUM(L25:L26)</f>
        <v>6015</v>
      </c>
      <c r="M24" s="2"/>
    </row>
    <row r="25" spans="1:18" x14ac:dyDescent="0.25">
      <c r="A25" s="5"/>
      <c r="B25" s="2" t="s">
        <v>1</v>
      </c>
      <c r="C25" s="6">
        <f t="shared" ref="C25:K25" si="28">SUM(C5,C9,C13,C17,C21)</f>
        <v>3061</v>
      </c>
      <c r="D25" s="6">
        <f t="shared" si="28"/>
        <v>3037</v>
      </c>
      <c r="E25" s="6">
        <f t="shared" si="28"/>
        <v>3014</v>
      </c>
      <c r="F25" s="6">
        <f t="shared" si="28"/>
        <v>3086</v>
      </c>
      <c r="G25" s="6">
        <f t="shared" si="28"/>
        <v>3101</v>
      </c>
      <c r="H25" s="6">
        <f t="shared" si="28"/>
        <v>3146</v>
      </c>
      <c r="I25" s="6">
        <f t="shared" si="28"/>
        <v>3136</v>
      </c>
      <c r="J25" s="6">
        <f t="shared" si="28"/>
        <v>3119</v>
      </c>
      <c r="K25" s="6">
        <f t="shared" si="28"/>
        <v>3074</v>
      </c>
      <c r="L25" s="6">
        <f t="shared" ref="L25" si="29">SUM(L5,L9,L13,L17,L21)</f>
        <v>3064</v>
      </c>
      <c r="M25" s="2"/>
    </row>
    <row r="26" spans="1:18" x14ac:dyDescent="0.25">
      <c r="A26" s="5"/>
      <c r="B26" s="2" t="s">
        <v>0</v>
      </c>
      <c r="C26" s="6">
        <f t="shared" ref="C26:K26" si="30">SUM(C6,C10,C14,C18,C22)</f>
        <v>2288</v>
      </c>
      <c r="D26" s="6">
        <f t="shared" si="30"/>
        <v>2357</v>
      </c>
      <c r="E26" s="6">
        <f t="shared" si="30"/>
        <v>2458</v>
      </c>
      <c r="F26" s="6">
        <f t="shared" si="30"/>
        <v>2603</v>
      </c>
      <c r="G26" s="6">
        <f t="shared" si="30"/>
        <v>2736</v>
      </c>
      <c r="H26" s="6">
        <f t="shared" si="30"/>
        <v>2829</v>
      </c>
      <c r="I26" s="6">
        <f t="shared" si="30"/>
        <v>2768</v>
      </c>
      <c r="J26" s="6">
        <f t="shared" si="30"/>
        <v>2869</v>
      </c>
      <c r="K26" s="6">
        <f t="shared" si="30"/>
        <v>2898</v>
      </c>
      <c r="L26" s="6">
        <f t="shared" ref="L26" si="31">SUM(L6,L10,L14,L18,L22)</f>
        <v>2951</v>
      </c>
      <c r="M26" s="2"/>
      <c r="N26" s="13"/>
      <c r="O26" s="13"/>
      <c r="P26" s="13"/>
      <c r="Q26" s="13"/>
      <c r="R26" s="13"/>
    </row>
    <row r="27" spans="1:18" x14ac:dyDescent="0.25">
      <c r="A27" s="4"/>
      <c r="B27" s="8" t="s">
        <v>2</v>
      </c>
      <c r="C27" s="17">
        <f t="shared" ref="C27:K27" si="32">C26/(C25+C26)</f>
        <v>0.42774350345859041</v>
      </c>
      <c r="D27" s="17">
        <f t="shared" si="32"/>
        <v>0.43696700037078234</v>
      </c>
      <c r="E27" s="17">
        <f t="shared" si="32"/>
        <v>0.44919590643274854</v>
      </c>
      <c r="F27" s="17">
        <f t="shared" si="32"/>
        <v>0.45754965723325719</v>
      </c>
      <c r="G27" s="17">
        <f t="shared" si="32"/>
        <v>0.46873393866712354</v>
      </c>
      <c r="H27" s="17">
        <f t="shared" si="32"/>
        <v>0.47347280334728031</v>
      </c>
      <c r="I27" s="17">
        <f t="shared" si="32"/>
        <v>0.46883468834688347</v>
      </c>
      <c r="J27" s="17">
        <f t="shared" si="32"/>
        <v>0.47912491649966599</v>
      </c>
      <c r="K27" s="17">
        <f t="shared" si="32"/>
        <v>0.48526456798392498</v>
      </c>
      <c r="L27" s="17">
        <f t="shared" ref="L27" si="33">L26/(L25+L26)</f>
        <v>0.49060681629260183</v>
      </c>
      <c r="M27" s="2"/>
      <c r="N27" s="13"/>
      <c r="O27" s="13"/>
      <c r="P27" s="13"/>
      <c r="Q27" s="13"/>
      <c r="R27" s="13"/>
    </row>
    <row r="28" spans="1:18" x14ac:dyDescent="0.25">
      <c r="A28" s="2" t="s">
        <v>8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3"/>
      <c r="O28" s="13"/>
      <c r="P28" s="13"/>
      <c r="Q28" s="13"/>
      <c r="R28" s="13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3"/>
      <c r="O29" s="13"/>
      <c r="P29" s="13"/>
      <c r="Q29" s="13"/>
      <c r="R29" s="13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3"/>
      <c r="O30" s="13"/>
      <c r="P30" s="13"/>
      <c r="Q30" s="13"/>
      <c r="R30" s="13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3"/>
      <c r="O31" s="13"/>
      <c r="P31" s="13"/>
      <c r="Q31" s="13"/>
      <c r="R31" s="13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3"/>
      <c r="O32" s="13"/>
      <c r="P32" s="13"/>
      <c r="Q32" s="13"/>
      <c r="R32" s="13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"/>
    </row>
    <row r="42" spans="1:13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"/>
    </row>
    <row r="43" spans="1:13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"/>
    </row>
    <row r="44" spans="1:13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"/>
    </row>
    <row r="45" spans="1:13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"/>
    </row>
    <row r="46" spans="1:13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7"/>
      <c r="B47" s="2"/>
      <c r="C47" s="9"/>
      <c r="D47" s="9"/>
      <c r="E47" s="9"/>
      <c r="F47" s="9"/>
      <c r="G47" s="9"/>
      <c r="H47" s="9"/>
      <c r="I47" s="9"/>
      <c r="J47" s="9"/>
      <c r="K47" s="2"/>
      <c r="L47" s="2"/>
      <c r="M47" s="2"/>
    </row>
    <row r="48" spans="1:13" x14ac:dyDescent="0.25"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2"/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9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9"/>
      <c r="L55" s="6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</sheetData>
  <mergeCells count="1">
    <mergeCell ref="A1:L1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2024-02-15T22:53:05Z</cp:lastPrinted>
  <dcterms:created xsi:type="dcterms:W3CDTF">2015-12-04T21:49:47Z</dcterms:created>
  <dcterms:modified xsi:type="dcterms:W3CDTF">2024-02-15T22:53:56Z</dcterms:modified>
</cp:coreProperties>
</file>