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7"/>
  <workbookPr hidePivotFieldList="1"/>
  <mc:AlternateContent xmlns:mc="http://schemas.openxmlformats.org/markup-compatibility/2006">
    <mc:Choice Requires="x15">
      <x15ac:absPath xmlns:x15ac="http://schemas.microsoft.com/office/spreadsheetml/2010/11/ac" url="U:\provost\Data_Digest\2024-25\Excel\"/>
    </mc:Choice>
  </mc:AlternateContent>
  <xr:revisionPtr revIDLastSave="0" documentId="13_ncr:1_{647BCF78-5C95-4F9B-A3AE-CD8BF556605C}" xr6:coauthVersionLast="47" xr6:coauthVersionMax="47" xr10:uidLastSave="{00000000-0000-0000-0000-000000000000}"/>
  <bookViews>
    <workbookView xWindow="-28920" yWindow="-120" windowWidth="29040" windowHeight="15720" tabRatio="807" xr2:uid="{00000000-000D-0000-FFFF-FFFF00000000}"/>
  </bookViews>
  <sheets>
    <sheet name="By Org All Funds FY24" sheetId="33" r:id="rId1"/>
  </sheets>
  <definedNames>
    <definedName name="_xlnm.Print_Area" localSheetId="0">'By Org All Funds FY24'!$A$1:$K$56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39" i="33" l="1"/>
  <c r="G48" i="33"/>
  <c r="K47" i="33"/>
  <c r="K46" i="33"/>
  <c r="K45" i="33"/>
  <c r="K44" i="33"/>
  <c r="K43" i="33"/>
  <c r="K42" i="33"/>
  <c r="K41" i="33"/>
  <c r="K40" i="33"/>
  <c r="K38" i="33"/>
  <c r="K37" i="33"/>
  <c r="J36" i="33"/>
  <c r="I36" i="33"/>
  <c r="H36" i="33"/>
  <c r="G36" i="33"/>
  <c r="F36" i="33"/>
  <c r="F48" i="33" s="1"/>
  <c r="E36" i="33"/>
  <c r="E48" i="33" s="1"/>
  <c r="D36" i="33"/>
  <c r="C36" i="33"/>
  <c r="K35" i="33"/>
  <c r="K34" i="33"/>
  <c r="K33" i="33"/>
  <c r="K32" i="33"/>
  <c r="K31" i="33"/>
  <c r="J30" i="33"/>
  <c r="I30" i="33"/>
  <c r="H30" i="33"/>
  <c r="G30" i="33"/>
  <c r="F30" i="33"/>
  <c r="E30" i="33"/>
  <c r="D30" i="33"/>
  <c r="C30" i="33"/>
  <c r="K29" i="33"/>
  <c r="K28" i="33"/>
  <c r="J27" i="33"/>
  <c r="I27" i="33"/>
  <c r="H27" i="33"/>
  <c r="G27" i="33"/>
  <c r="F27" i="33"/>
  <c r="E27" i="33"/>
  <c r="D27" i="33"/>
  <c r="C27" i="33"/>
  <c r="K26" i="33"/>
  <c r="K25" i="33"/>
  <c r="K24" i="33"/>
  <c r="K23" i="33"/>
  <c r="K22" i="33"/>
  <c r="K21" i="33"/>
  <c r="K20" i="33"/>
  <c r="K19" i="33"/>
  <c r="K18" i="33"/>
  <c r="K17" i="33"/>
  <c r="K16" i="33"/>
  <c r="K15" i="33"/>
  <c r="J14" i="33"/>
  <c r="I14" i="33"/>
  <c r="H14" i="33"/>
  <c r="G14" i="33"/>
  <c r="F14" i="33"/>
  <c r="E14" i="33"/>
  <c r="D14" i="33"/>
  <c r="C14" i="33"/>
  <c r="K13" i="33"/>
  <c r="K12" i="33"/>
  <c r="K11" i="33"/>
  <c r="K10" i="33"/>
  <c r="K9" i="33"/>
  <c r="K8" i="33"/>
  <c r="K7" i="33"/>
  <c r="K6" i="33"/>
  <c r="K5" i="33"/>
  <c r="J4" i="33"/>
  <c r="I4" i="33"/>
  <c r="H4" i="33"/>
  <c r="G4" i="33"/>
  <c r="F4" i="33"/>
  <c r="E4" i="33"/>
  <c r="D4" i="33"/>
  <c r="C4" i="33"/>
  <c r="K36" i="33" l="1"/>
  <c r="K4" i="33"/>
  <c r="K27" i="33"/>
  <c r="K30" i="33"/>
  <c r="H48" i="33"/>
  <c r="C48" i="33"/>
  <c r="K14" i="33"/>
  <c r="K48" i="33" s="1"/>
  <c r="D48" i="33"/>
  <c r="I48" i="33"/>
  <c r="J48" i="33"/>
</calcChain>
</file>

<file path=xl/sharedStrings.xml><?xml version="1.0" encoding="utf-8"?>
<sst xmlns="http://schemas.openxmlformats.org/spreadsheetml/2006/main" count="63" uniqueCount="62">
  <si>
    <t>VP Medical Affairs</t>
  </si>
  <si>
    <t xml:space="preserve">Athletics                          </t>
  </si>
  <si>
    <t>College of Liberal Arts and Sciences</t>
  </si>
  <si>
    <t>College of Business</t>
  </si>
  <si>
    <t xml:space="preserve">College of Dentistry               </t>
  </si>
  <si>
    <t xml:space="preserve">College of Education               </t>
  </si>
  <si>
    <t xml:space="preserve">College of Engineering             </t>
  </si>
  <si>
    <t xml:space="preserve">College of Law                     </t>
  </si>
  <si>
    <t xml:space="preserve">College of Medicine                </t>
  </si>
  <si>
    <t xml:space="preserve">College of Nursing                 </t>
  </si>
  <si>
    <t xml:space="preserve">College of Pharmacy                </t>
  </si>
  <si>
    <t xml:space="preserve">College of Public Health           </t>
  </si>
  <si>
    <t xml:space="preserve">Graduate College                   </t>
  </si>
  <si>
    <t xml:space="preserve">Library                            </t>
  </si>
  <si>
    <t xml:space="preserve">University College                 </t>
  </si>
  <si>
    <t xml:space="preserve">Oakdale Campus                     </t>
  </si>
  <si>
    <t xml:space="preserve">Information Technology Services   </t>
  </si>
  <si>
    <t>Univ Related Organizations</t>
  </si>
  <si>
    <t>Division of Student Life</t>
  </si>
  <si>
    <t xml:space="preserve">Univ Hygienic Lab                  </t>
  </si>
  <si>
    <t>Organization</t>
  </si>
  <si>
    <t>Total</t>
  </si>
  <si>
    <t>Faculty Salary/ Fringe</t>
  </si>
  <si>
    <t>Professional &amp; Scientific Salary/ Fringe</t>
  </si>
  <si>
    <t>Merit Salary/ Fringe</t>
  </si>
  <si>
    <t>General Expense/ Other</t>
  </si>
  <si>
    <t>Capital Expenditures</t>
  </si>
  <si>
    <t>Central Admin Orgs</t>
  </si>
  <si>
    <t>Collegiate Orgs</t>
  </si>
  <si>
    <t>Other Academic Orgs</t>
  </si>
  <si>
    <t>Auxiliary Units</t>
  </si>
  <si>
    <t>Student Health and Wellness</t>
  </si>
  <si>
    <t>Health Care Orgs</t>
  </si>
  <si>
    <t>Institute Clinical &amp; Translational Science</t>
  </si>
  <si>
    <t>TA/RA Salary/ Fringe</t>
  </si>
  <si>
    <t>Scholarships</t>
  </si>
  <si>
    <t>Other Wages Salary/Fringe</t>
  </si>
  <si>
    <t>2. includes all adjustment periods, period 15, and Org 98, which is used to record eliminations.</t>
  </si>
  <si>
    <t>3. excludes all transfers in/out institutional accounts.</t>
  </si>
  <si>
    <t>1. shows gross expenditures for each organization, which is the total of all expenses incurred in the department as well as expenses charged from other service center areas (such as for utilities</t>
  </si>
  <si>
    <t xml:space="preserve">     expense from Facilities Management).  The gross expenditures for organizations with service center areas providing services to campus (such as Finance &amp; Operations) includes the total gross</t>
  </si>
  <si>
    <t xml:space="preserve">     expenditures which is not reduced by the revenue earned from charges to customers;  </t>
  </si>
  <si>
    <t>The Fiscal Year Gross Expenditures Report:</t>
  </si>
  <si>
    <t>4. excludes the following fund groups:  agency funds, fund 900 (investment in plant) and defeased bonds.</t>
  </si>
  <si>
    <t>Human Resources</t>
  </si>
  <si>
    <t>Fiscal Year 2024 Gross Expenditures by Organization, All Funds</t>
  </si>
  <si>
    <t>UIHC Off-Campus OP Hosp Depts</t>
  </si>
  <si>
    <t>UIHC North Liberty Hospital</t>
  </si>
  <si>
    <t>UIHC Downtown Hospital</t>
  </si>
  <si>
    <t>UIHC University Hospital</t>
  </si>
  <si>
    <t>UIHC Psychiatric Hospital</t>
  </si>
  <si>
    <t>UIHC Center Disabilities &amp; Dev</t>
  </si>
  <si>
    <t>Child Health Specialty Clinics</t>
  </si>
  <si>
    <t>Spec Child Hlth Srv Peds</t>
  </si>
  <si>
    <t>UIHC Affiliates</t>
  </si>
  <si>
    <t>Health Care Enterprises</t>
  </si>
  <si>
    <t>Office of the President</t>
  </si>
  <si>
    <t>Office of the Provost</t>
  </si>
  <si>
    <t>VP Research</t>
  </si>
  <si>
    <t>VP Finance and Operations</t>
  </si>
  <si>
    <t>VP General Counsel</t>
  </si>
  <si>
    <t>VP External Relations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</si>
</sst>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2" formatCode="_(&quot;$&quot;* #,##0_);_(&quot;$&quot;* \(#,##0\);_(&quot;$&quot;* &quot;-&quot;_);_(@_)"/>
    <numFmt numFmtId="164" formatCode="&quot;$&quot;#,##0"/>
  </numFmts>
  <fonts count="7" x14ac:knownFonts="1">
    <font>
      <sz val="11"/>
      <color theme="1"/>
      <name val="Arial"/>
      <family val="2"/>
      <scheme val="minor"/>
    </font>
    <font>
      <sz val="10"/>
      <color theme="1"/>
      <name val="Arial"/>
      <family val="2"/>
      <scheme val="minor"/>
    </font>
    <font>
      <sz val="8"/>
      <color theme="1"/>
      <name val="Arial"/>
      <family val="2"/>
      <scheme val="minor"/>
    </font>
    <font>
      <b/>
      <sz val="8"/>
      <color theme="1"/>
      <name val="Arial Narrow"/>
      <family val="2"/>
    </font>
    <font>
      <b/>
      <sz val="10"/>
      <color theme="1"/>
      <name val="Arial"/>
      <family val="2"/>
      <scheme val="minor"/>
    </font>
    <font>
      <b/>
      <sz val="8"/>
      <color theme="1"/>
      <name val="Arial"/>
      <family val="2"/>
      <scheme val="minor"/>
    </font>
    <font>
      <sz val="11"/>
      <color rgb="FF000000"/>
      <name val="Arial"/>
      <family val="2"/>
      <scheme val="minor"/>
    </font>
  </fonts>
  <fills count="2">
    <fill>
      <patternFill patternType="none"/>
    </fill>
    <fill>
      <patternFill patternType="gray125"/>
    </fill>
  </fills>
  <borders count="3">
    <border>
      <left/>
      <right/>
      <top/>
      <bottom/>
      <diagonal/>
    </border>
    <border>
      <left/>
      <right/>
      <top/>
      <bottom style="thin">
        <color indexed="64"/>
      </bottom>
      <diagonal/>
    </border>
    <border>
      <left/>
      <right/>
      <top/>
      <bottom style="thin">
        <color theme="0" tint="-0.34998626667073579"/>
      </bottom>
      <diagonal/>
    </border>
  </borders>
  <cellStyleXfs count="2">
    <xf numFmtId="0" fontId="0" fillId="0" borderId="0"/>
    <xf numFmtId="0" fontId="6" fillId="0" borderId="0"/>
  </cellStyleXfs>
  <cellXfs count="23">
    <xf numFmtId="0" fontId="0" fillId="0" borderId="0" xfId="0"/>
    <xf numFmtId="0" fontId="1" fillId="0" borderId="0" xfId="0" applyFont="1"/>
    <xf numFmtId="0" fontId="2" fillId="0" borderId="0" xfId="0" applyFont="1"/>
    <xf numFmtId="164" fontId="1" fillId="0" borderId="0" xfId="0" applyNumberFormat="1" applyFont="1"/>
    <xf numFmtId="0" fontId="2" fillId="0" borderId="0" xfId="0" applyFont="1" applyAlignment="1">
      <alignment wrapText="1"/>
    </xf>
    <xf numFmtId="0" fontId="3" fillId="0" borderId="1" xfId="0" applyFont="1" applyBorder="1" applyAlignment="1">
      <alignment horizontal="center" wrapText="1"/>
    </xf>
    <xf numFmtId="164" fontId="3" fillId="0" borderId="1" xfId="0" applyNumberFormat="1" applyFont="1" applyBorder="1" applyAlignment="1">
      <alignment horizontal="center" wrapText="1"/>
    </xf>
    <xf numFmtId="0" fontId="4" fillId="0" borderId="0" xfId="0" applyFont="1"/>
    <xf numFmtId="0" fontId="5" fillId="0" borderId="0" xfId="0" applyFont="1"/>
    <xf numFmtId="49" fontId="5" fillId="0" borderId="0" xfId="0" applyNumberFormat="1" applyFont="1"/>
    <xf numFmtId="49" fontId="4" fillId="0" borderId="0" xfId="0" applyNumberFormat="1" applyFont="1" applyAlignment="1">
      <alignment horizontal="centerContinuous"/>
    </xf>
    <xf numFmtId="0" fontId="1" fillId="0" borderId="0" xfId="0" applyFont="1" applyAlignment="1">
      <alignment horizontal="centerContinuous"/>
    </xf>
    <xf numFmtId="164" fontId="1" fillId="0" borderId="0" xfId="0" applyNumberFormat="1" applyFont="1" applyAlignment="1">
      <alignment horizontal="centerContinuous"/>
    </xf>
    <xf numFmtId="164" fontId="5" fillId="0" borderId="0" xfId="0" applyNumberFormat="1" applyFont="1"/>
    <xf numFmtId="0" fontId="2" fillId="0" borderId="1" xfId="0" applyFont="1" applyBorder="1"/>
    <xf numFmtId="49" fontId="5" fillId="0" borderId="1" xfId="0" applyNumberFormat="1" applyFont="1" applyBorder="1"/>
    <xf numFmtId="49" fontId="5" fillId="0" borderId="2" xfId="0" applyNumberFormat="1" applyFont="1" applyBorder="1"/>
    <xf numFmtId="0" fontId="2" fillId="0" borderId="2" xfId="0" applyFont="1" applyBorder="1"/>
    <xf numFmtId="49" fontId="2" fillId="0" borderId="0" xfId="0" applyNumberFormat="1" applyFont="1"/>
    <xf numFmtId="42" fontId="5" fillId="0" borderId="0" xfId="0" applyNumberFormat="1" applyFont="1"/>
    <xf numFmtId="42" fontId="2" fillId="0" borderId="0" xfId="0" applyNumberFormat="1" applyFont="1"/>
    <xf numFmtId="42" fontId="2" fillId="0" borderId="2" xfId="0" applyNumberFormat="1" applyFont="1" applyBorder="1"/>
    <xf numFmtId="42" fontId="2" fillId="0" borderId="1" xfId="0" applyNumberFormat="1" applyFont="1" applyBorder="1"/>
  </cellXfs>
  <cellStyles count="2">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DataDigest">
      <a:dk1>
        <a:sysClr val="windowText" lastClr="000000"/>
      </a:dk1>
      <a:lt1>
        <a:sysClr val="window" lastClr="FFFFFF"/>
      </a:lt1>
      <a:dk2>
        <a:srgbClr val="1F497D"/>
      </a:dk2>
      <a:lt2>
        <a:srgbClr val="EEECE1"/>
      </a:lt2>
      <a:accent1>
        <a:srgbClr val="F8D100"/>
      </a:accent1>
      <a:accent2>
        <a:srgbClr val="000000"/>
      </a:accent2>
      <a:accent3>
        <a:srgbClr val="7F7F7F"/>
      </a:accent3>
      <a:accent4>
        <a:srgbClr val="D2D2D2"/>
      </a:accent4>
      <a:accent5>
        <a:srgbClr val="FFEC8F"/>
      </a:accent5>
      <a:accent6>
        <a:srgbClr val="FFF6C9"/>
      </a:accent6>
      <a:hlink>
        <a:srgbClr val="0000FF"/>
      </a:hlink>
      <a:folHlink>
        <a:srgbClr val="800080"/>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DC91A4-31B6-4C65-BBFB-E1EB99016E4C}">
  <sheetPr>
    <pageSetUpPr fitToPage="1"/>
  </sheetPr>
  <dimension ref="A1:K61"/>
  <sheetViews>
    <sheetView tabSelected="1" zoomScaleNormal="100" workbookViewId="0">
      <pane xSplit="2" ySplit="3" topLeftCell="C4" activePane="bottomRight" state="frozen"/>
      <selection activeCell="M30" sqref="M30"/>
      <selection pane="topRight" activeCell="M30" sqref="M30"/>
      <selection pane="bottomLeft" activeCell="M30" sqref="M30"/>
      <selection pane="bottomRight" activeCell="P21" sqref="P21"/>
    </sheetView>
  </sheetViews>
  <sheetFormatPr defaultColWidth="9" defaultRowHeight="12.5" x14ac:dyDescent="0.25"/>
  <cols>
    <col min="1" max="1" width="2.75" style="9" customWidth="1"/>
    <col min="2" max="2" width="24.08203125" style="1" customWidth="1"/>
    <col min="3" max="11" width="11.58203125" style="3" customWidth="1"/>
    <col min="12" max="16384" width="9" style="1"/>
  </cols>
  <sheetData>
    <row r="1" spans="1:11" ht="13" x14ac:dyDescent="0.3">
      <c r="A1" s="10" t="s">
        <v>45</v>
      </c>
      <c r="B1" s="11"/>
      <c r="C1" s="12"/>
      <c r="D1" s="12"/>
      <c r="E1" s="12"/>
      <c r="F1" s="12"/>
      <c r="G1" s="12"/>
      <c r="H1" s="12"/>
      <c r="I1" s="12"/>
      <c r="J1" s="12"/>
      <c r="K1" s="12"/>
    </row>
    <row r="2" spans="1:11" ht="6" customHeight="1" x14ac:dyDescent="0.25"/>
    <row r="3" spans="1:11" s="4" customFormat="1" ht="31.5" x14ac:dyDescent="0.25">
      <c r="A3" s="6"/>
      <c r="B3" s="5" t="s">
        <v>20</v>
      </c>
      <c r="C3" s="6" t="s">
        <v>22</v>
      </c>
      <c r="D3" s="6" t="s">
        <v>34</v>
      </c>
      <c r="E3" s="6" t="s">
        <v>23</v>
      </c>
      <c r="F3" s="6" t="s">
        <v>24</v>
      </c>
      <c r="G3" s="6" t="s">
        <v>36</v>
      </c>
      <c r="H3" s="6" t="s">
        <v>35</v>
      </c>
      <c r="I3" s="6" t="s">
        <v>25</v>
      </c>
      <c r="J3" s="6" t="s">
        <v>26</v>
      </c>
      <c r="K3" s="6" t="s">
        <v>21</v>
      </c>
    </row>
    <row r="4" spans="1:11" x14ac:dyDescent="0.25">
      <c r="A4" s="8" t="s">
        <v>27</v>
      </c>
      <c r="B4" s="2"/>
      <c r="C4" s="19">
        <f t="shared" ref="C4:J4" si="0">SUM(C5:C13)</f>
        <v>12248843.739999998</v>
      </c>
      <c r="D4" s="19">
        <f t="shared" si="0"/>
        <v>372026.75</v>
      </c>
      <c r="E4" s="19">
        <f t="shared" si="0"/>
        <v>183663819.84</v>
      </c>
      <c r="F4" s="19">
        <f t="shared" si="0"/>
        <v>65845131.790000007</v>
      </c>
      <c r="G4" s="19">
        <f t="shared" si="0"/>
        <v>20081035.550000001</v>
      </c>
      <c r="H4" s="19">
        <f t="shared" si="0"/>
        <v>114459306.72</v>
      </c>
      <c r="I4" s="19">
        <f t="shared" si="0"/>
        <v>105971655.87999998</v>
      </c>
      <c r="J4" s="19">
        <f t="shared" si="0"/>
        <v>166849076.61000001</v>
      </c>
      <c r="K4" s="19">
        <f t="shared" ref="K4" si="1">SUM(K5:K13)</f>
        <v>669490896.87999988</v>
      </c>
    </row>
    <row r="5" spans="1:11" x14ac:dyDescent="0.25">
      <c r="B5" s="2" t="s">
        <v>56</v>
      </c>
      <c r="C5" s="20">
        <v>1183564.5</v>
      </c>
      <c r="D5" s="20">
        <v>0</v>
      </c>
      <c r="E5" s="20">
        <v>1537603.85</v>
      </c>
      <c r="F5" s="20">
        <v>0</v>
      </c>
      <c r="G5" s="20">
        <v>12328.5</v>
      </c>
      <c r="H5" s="20">
        <v>6390</v>
      </c>
      <c r="I5" s="20">
        <v>1349320.78</v>
      </c>
      <c r="J5" s="20">
        <v>0</v>
      </c>
      <c r="K5" s="20">
        <f>SUM(C5:J5)</f>
        <v>4089207.63</v>
      </c>
    </row>
    <row r="6" spans="1:11" x14ac:dyDescent="0.25">
      <c r="B6" s="2" t="s">
        <v>57</v>
      </c>
      <c r="C6" s="20">
        <v>2364766.39</v>
      </c>
      <c r="D6" s="20">
        <v>246499.38</v>
      </c>
      <c r="E6" s="20">
        <v>30473501.239999998</v>
      </c>
      <c r="F6" s="20">
        <v>907536.52</v>
      </c>
      <c r="G6" s="20">
        <v>3375175.69</v>
      </c>
      <c r="H6" s="20">
        <v>112512158.38</v>
      </c>
      <c r="I6" s="20">
        <v>181276277.31999999</v>
      </c>
      <c r="J6" s="20">
        <v>320739.44</v>
      </c>
      <c r="K6" s="20">
        <f t="shared" ref="K6:K13" si="2">SUM(C6:J6)</f>
        <v>331476654.35999995</v>
      </c>
    </row>
    <row r="7" spans="1:11" x14ac:dyDescent="0.25">
      <c r="B7" s="2" t="s">
        <v>0</v>
      </c>
      <c r="C7" s="20">
        <v>3943284.92</v>
      </c>
      <c r="D7" s="20">
        <v>22830.98</v>
      </c>
      <c r="E7" s="20">
        <v>36817614.039999999</v>
      </c>
      <c r="F7" s="20">
        <v>242528.88</v>
      </c>
      <c r="G7" s="20">
        <v>181291.59</v>
      </c>
      <c r="H7" s="20">
        <v>140406.75</v>
      </c>
      <c r="I7" s="20">
        <v>-38570358.770000003</v>
      </c>
      <c r="J7" s="20">
        <v>0</v>
      </c>
      <c r="K7" s="20">
        <f t="shared" si="2"/>
        <v>2777598.3900000006</v>
      </c>
    </row>
    <row r="8" spans="1:11" x14ac:dyDescent="0.25">
      <c r="B8" s="2" t="s">
        <v>58</v>
      </c>
      <c r="C8" s="20">
        <v>2054111.71</v>
      </c>
      <c r="D8" s="20">
        <v>85646.69</v>
      </c>
      <c r="E8" s="20">
        <v>22256132.710000001</v>
      </c>
      <c r="F8" s="20">
        <v>4935673.0599999996</v>
      </c>
      <c r="G8" s="20">
        <v>1350283.91</v>
      </c>
      <c r="H8" s="20">
        <v>270143.03999999998</v>
      </c>
      <c r="I8" s="20">
        <v>17855274.850000001</v>
      </c>
      <c r="J8" s="20">
        <v>1651569.21</v>
      </c>
      <c r="K8" s="20">
        <f t="shared" si="2"/>
        <v>50458835.18</v>
      </c>
    </row>
    <row r="9" spans="1:11" x14ac:dyDescent="0.25">
      <c r="B9" s="2" t="s">
        <v>59</v>
      </c>
      <c r="C9" s="20">
        <v>1535620.09</v>
      </c>
      <c r="D9" s="20">
        <v>8553.31</v>
      </c>
      <c r="E9" s="20">
        <v>48337672.100000001</v>
      </c>
      <c r="F9" s="20">
        <v>43206918.100000001</v>
      </c>
      <c r="G9" s="20">
        <v>3637908.69</v>
      </c>
      <c r="H9" s="20">
        <v>418624.97</v>
      </c>
      <c r="I9" s="20">
        <v>-89985564.569999993</v>
      </c>
      <c r="J9" s="20">
        <v>147772952.50999999</v>
      </c>
      <c r="K9" s="20">
        <f t="shared" si="2"/>
        <v>154932685.19999999</v>
      </c>
    </row>
    <row r="10" spans="1:11" x14ac:dyDescent="0.25">
      <c r="B10" s="2" t="s">
        <v>60</v>
      </c>
      <c r="C10" s="20">
        <v>485122.44</v>
      </c>
      <c r="D10" s="20">
        <v>0</v>
      </c>
      <c r="E10" s="20">
        <v>1829321.59</v>
      </c>
      <c r="F10" s="20">
        <v>0</v>
      </c>
      <c r="G10" s="20">
        <v>0</v>
      </c>
      <c r="H10" s="20">
        <v>0</v>
      </c>
      <c r="I10" s="20">
        <v>45277.88</v>
      </c>
      <c r="J10" s="20">
        <v>0</v>
      </c>
      <c r="K10" s="20">
        <f t="shared" si="2"/>
        <v>2359721.91</v>
      </c>
    </row>
    <row r="11" spans="1:11" x14ac:dyDescent="0.25">
      <c r="B11" s="2" t="s">
        <v>44</v>
      </c>
      <c r="C11" s="20">
        <v>46420.62</v>
      </c>
      <c r="D11" s="20">
        <v>0</v>
      </c>
      <c r="E11" s="20">
        <v>11471526.68</v>
      </c>
      <c r="F11" s="20">
        <v>968668.85</v>
      </c>
      <c r="G11" s="20">
        <v>1318050.6200000001</v>
      </c>
      <c r="H11" s="20">
        <v>571071.69999999995</v>
      </c>
      <c r="I11" s="20">
        <v>-20430366.219999999</v>
      </c>
      <c r="J11" s="20">
        <v>134217</v>
      </c>
      <c r="K11" s="20">
        <f t="shared" si="2"/>
        <v>-5920410.75</v>
      </c>
    </row>
    <row r="12" spans="1:11" x14ac:dyDescent="0.25">
      <c r="B12" s="2" t="s">
        <v>61</v>
      </c>
      <c r="C12" s="20">
        <v>191668.02</v>
      </c>
      <c r="D12" s="20">
        <v>4887.3900000000003</v>
      </c>
      <c r="E12" s="20">
        <v>7321158.9000000004</v>
      </c>
      <c r="F12" s="20">
        <v>97439.89</v>
      </c>
      <c r="G12" s="20">
        <v>273361.55</v>
      </c>
      <c r="H12" s="20">
        <v>569.54999999999995</v>
      </c>
      <c r="I12" s="20">
        <v>2102437.7599999998</v>
      </c>
      <c r="J12" s="20">
        <v>372273.09</v>
      </c>
      <c r="K12" s="20">
        <f t="shared" si="2"/>
        <v>10363796.149999999</v>
      </c>
    </row>
    <row r="13" spans="1:11" x14ac:dyDescent="0.25">
      <c r="A13" s="16"/>
      <c r="B13" s="17" t="s">
        <v>18</v>
      </c>
      <c r="C13" s="21">
        <v>444285.05</v>
      </c>
      <c r="D13" s="21">
        <v>3609</v>
      </c>
      <c r="E13" s="21">
        <v>23619288.73</v>
      </c>
      <c r="F13" s="21">
        <v>15486366.49</v>
      </c>
      <c r="G13" s="21">
        <v>9932635</v>
      </c>
      <c r="H13" s="21">
        <v>539942.32999999996</v>
      </c>
      <c r="I13" s="21">
        <v>52329356.850000001</v>
      </c>
      <c r="J13" s="21">
        <v>16597325.359999999</v>
      </c>
      <c r="K13" s="21">
        <f t="shared" si="2"/>
        <v>118952808.81</v>
      </c>
    </row>
    <row r="14" spans="1:11" x14ac:dyDescent="0.25">
      <c r="A14" s="8" t="s">
        <v>28</v>
      </c>
      <c r="B14" s="2"/>
      <c r="C14" s="19">
        <f t="shared" ref="C14:K14" si="3">SUM(C15:C26)</f>
        <v>727070395.73000014</v>
      </c>
      <c r="D14" s="19">
        <f t="shared" si="3"/>
        <v>63272107.599999994</v>
      </c>
      <c r="E14" s="19">
        <f t="shared" si="3"/>
        <v>424758815.27999997</v>
      </c>
      <c r="F14" s="19">
        <f t="shared" si="3"/>
        <v>17445726.32</v>
      </c>
      <c r="G14" s="19">
        <f>SUM(G15:G26)</f>
        <v>55806455.359999999</v>
      </c>
      <c r="H14" s="19">
        <f t="shared" si="3"/>
        <v>61271078.420000002</v>
      </c>
      <c r="I14" s="19">
        <f t="shared" si="3"/>
        <v>474688772.50999999</v>
      </c>
      <c r="J14" s="19">
        <f t="shared" si="3"/>
        <v>29162742.479999997</v>
      </c>
      <c r="K14" s="19">
        <f t="shared" si="3"/>
        <v>1853476093.6999998</v>
      </c>
    </row>
    <row r="15" spans="1:11" x14ac:dyDescent="0.25">
      <c r="B15" s="2" t="s">
        <v>2</v>
      </c>
      <c r="C15" s="20">
        <v>98911896.790000007</v>
      </c>
      <c r="D15" s="20">
        <v>29303870.469999999</v>
      </c>
      <c r="E15" s="20">
        <v>37964490.670000002</v>
      </c>
      <c r="F15" s="20">
        <v>478544.64000000001</v>
      </c>
      <c r="G15" s="20">
        <v>12137432.359999999</v>
      </c>
      <c r="H15" s="20">
        <v>17079159.359999999</v>
      </c>
      <c r="I15" s="20">
        <v>70498527.730000004</v>
      </c>
      <c r="J15" s="20">
        <v>3907975.12</v>
      </c>
      <c r="K15" s="20">
        <f>SUM(C15:J15)</f>
        <v>270281897.14000005</v>
      </c>
    </row>
    <row r="16" spans="1:11" x14ac:dyDescent="0.25">
      <c r="B16" s="2" t="s">
        <v>3</v>
      </c>
      <c r="C16" s="20">
        <v>46649818.780000001</v>
      </c>
      <c r="D16" s="20">
        <v>3249009.15</v>
      </c>
      <c r="E16" s="20">
        <v>13573793.140000001</v>
      </c>
      <c r="F16" s="20">
        <v>66084.55</v>
      </c>
      <c r="G16" s="20">
        <v>1381566.24</v>
      </c>
      <c r="H16" s="20">
        <v>5157474.66</v>
      </c>
      <c r="I16" s="20">
        <v>9118954.9399999995</v>
      </c>
      <c r="J16" s="20">
        <v>1776748.25</v>
      </c>
      <c r="K16" s="20">
        <f t="shared" ref="K16:K26" si="4">SUM(C16:J16)</f>
        <v>80973449.709999993</v>
      </c>
    </row>
    <row r="17" spans="1:11" x14ac:dyDescent="0.25">
      <c r="B17" s="2" t="s">
        <v>4</v>
      </c>
      <c r="C17" s="20">
        <v>31992194.43</v>
      </c>
      <c r="D17" s="20">
        <v>536009.43000000005</v>
      </c>
      <c r="E17" s="20">
        <v>17813231.52</v>
      </c>
      <c r="F17" s="20">
        <v>7687074.6699999999</v>
      </c>
      <c r="G17" s="20">
        <v>2390606.96</v>
      </c>
      <c r="H17" s="20">
        <v>2468883.9500000002</v>
      </c>
      <c r="I17" s="20">
        <v>22934521</v>
      </c>
      <c r="J17" s="20">
        <v>490541.11</v>
      </c>
      <c r="K17" s="20">
        <f t="shared" si="4"/>
        <v>86313063.070000008</v>
      </c>
    </row>
    <row r="18" spans="1:11" x14ac:dyDescent="0.25">
      <c r="B18" s="2" t="s">
        <v>5</v>
      </c>
      <c r="C18" s="20">
        <v>16869258.43</v>
      </c>
      <c r="D18" s="20">
        <v>4826663.87</v>
      </c>
      <c r="E18" s="20">
        <v>14095103.51</v>
      </c>
      <c r="F18" s="20">
        <v>377774.27</v>
      </c>
      <c r="G18" s="20">
        <v>2663052.83</v>
      </c>
      <c r="H18" s="20">
        <v>4646614.9800000004</v>
      </c>
      <c r="I18" s="20">
        <v>18638451.309999999</v>
      </c>
      <c r="J18" s="20">
        <v>335965.2</v>
      </c>
      <c r="K18" s="20">
        <f t="shared" si="4"/>
        <v>62452884.400000006</v>
      </c>
    </row>
    <row r="19" spans="1:11" x14ac:dyDescent="0.25">
      <c r="B19" s="2" t="s">
        <v>6</v>
      </c>
      <c r="C19" s="20">
        <v>23174964.690000001</v>
      </c>
      <c r="D19" s="20">
        <v>6725197.8399999999</v>
      </c>
      <c r="E19" s="20">
        <v>17800441.969999999</v>
      </c>
      <c r="F19" s="20">
        <v>96943.8</v>
      </c>
      <c r="G19" s="20">
        <v>3461809.19</v>
      </c>
      <c r="H19" s="20">
        <v>3640606.19</v>
      </c>
      <c r="I19" s="20">
        <v>22097972.649999999</v>
      </c>
      <c r="J19" s="20">
        <v>2872884.81</v>
      </c>
      <c r="K19" s="20">
        <f t="shared" si="4"/>
        <v>79870821.139999986</v>
      </c>
    </row>
    <row r="20" spans="1:11" x14ac:dyDescent="0.25">
      <c r="B20" s="2" t="s">
        <v>7</v>
      </c>
      <c r="C20" s="20">
        <v>11143814.65</v>
      </c>
      <c r="D20" s="20">
        <v>594012.06999999995</v>
      </c>
      <c r="E20" s="20">
        <v>6776360.2000000002</v>
      </c>
      <c r="F20" s="20">
        <v>1023559.49</v>
      </c>
      <c r="G20" s="20">
        <v>441864.86</v>
      </c>
      <c r="H20" s="20">
        <v>9228352.3100000005</v>
      </c>
      <c r="I20" s="20">
        <v>5246749.25</v>
      </c>
      <c r="J20" s="20">
        <v>2961830.69</v>
      </c>
      <c r="K20" s="20">
        <f t="shared" si="4"/>
        <v>37416543.519999996</v>
      </c>
    </row>
    <row r="21" spans="1:11" x14ac:dyDescent="0.25">
      <c r="B21" s="2" t="s">
        <v>8</v>
      </c>
      <c r="C21" s="20">
        <v>456249632.61000001</v>
      </c>
      <c r="D21" s="20">
        <v>12061243.1</v>
      </c>
      <c r="E21" s="20">
        <v>267500744.81</v>
      </c>
      <c r="F21" s="20">
        <v>6667452.3300000001</v>
      </c>
      <c r="G21" s="20">
        <v>26841806.75</v>
      </c>
      <c r="H21" s="20">
        <v>12217979.050000001</v>
      </c>
      <c r="I21" s="20">
        <v>283087871.13</v>
      </c>
      <c r="J21" s="20">
        <v>12049473.789999999</v>
      </c>
      <c r="K21" s="20">
        <f t="shared" si="4"/>
        <v>1076676203.5699999</v>
      </c>
    </row>
    <row r="22" spans="1:11" x14ac:dyDescent="0.25">
      <c r="B22" s="2" t="s">
        <v>9</v>
      </c>
      <c r="C22" s="20">
        <v>14473909.539999999</v>
      </c>
      <c r="D22" s="20">
        <v>542327.84</v>
      </c>
      <c r="E22" s="20">
        <v>6330655.0899999999</v>
      </c>
      <c r="F22" s="20">
        <v>174291.6</v>
      </c>
      <c r="G22" s="20">
        <v>529215.39</v>
      </c>
      <c r="H22" s="20">
        <v>1823820.13</v>
      </c>
      <c r="I22" s="20">
        <v>4066479.59</v>
      </c>
      <c r="J22" s="20">
        <v>383608.88</v>
      </c>
      <c r="K22" s="20">
        <f t="shared" si="4"/>
        <v>28324308.059999999</v>
      </c>
    </row>
    <row r="23" spans="1:11" x14ac:dyDescent="0.25">
      <c r="B23" s="2" t="s">
        <v>10</v>
      </c>
      <c r="C23" s="20">
        <v>8207920.5700000003</v>
      </c>
      <c r="D23" s="20">
        <v>994369.97</v>
      </c>
      <c r="E23" s="20">
        <v>11278079.890000001</v>
      </c>
      <c r="F23" s="20">
        <v>328411.77</v>
      </c>
      <c r="G23" s="20">
        <v>1258779.8500000001</v>
      </c>
      <c r="H23" s="20">
        <v>1234067.28</v>
      </c>
      <c r="I23" s="20">
        <v>12928474.51</v>
      </c>
      <c r="J23" s="20">
        <v>2053629.27</v>
      </c>
      <c r="K23" s="20">
        <f t="shared" si="4"/>
        <v>38283733.110000007</v>
      </c>
    </row>
    <row r="24" spans="1:11" x14ac:dyDescent="0.25">
      <c r="B24" s="2" t="s">
        <v>11</v>
      </c>
      <c r="C24" s="20">
        <v>14156964.32</v>
      </c>
      <c r="D24" s="20">
        <v>2806481.89</v>
      </c>
      <c r="E24" s="20">
        <v>21801581.43</v>
      </c>
      <c r="F24" s="20">
        <v>261721.83</v>
      </c>
      <c r="G24" s="20">
        <v>2491394</v>
      </c>
      <c r="H24" s="20">
        <v>2042036.35</v>
      </c>
      <c r="I24" s="20">
        <v>21243154.100000001</v>
      </c>
      <c r="J24" s="20">
        <v>1477159.83</v>
      </c>
      <c r="K24" s="20">
        <f t="shared" si="4"/>
        <v>66280493.75</v>
      </c>
    </row>
    <row r="25" spans="1:11" x14ac:dyDescent="0.25">
      <c r="B25" s="2" t="s">
        <v>33</v>
      </c>
      <c r="C25" s="20">
        <v>1586248.72</v>
      </c>
      <c r="D25" s="20">
        <v>25660</v>
      </c>
      <c r="E25" s="20">
        <v>5148441.47</v>
      </c>
      <c r="F25" s="20">
        <v>183698.96</v>
      </c>
      <c r="G25" s="20">
        <v>59916.1</v>
      </c>
      <c r="H25" s="20">
        <v>10841.25</v>
      </c>
      <c r="I25" s="20">
        <v>2311374.38</v>
      </c>
      <c r="J25" s="20">
        <v>852925.53</v>
      </c>
      <c r="K25" s="20">
        <f t="shared" si="4"/>
        <v>10179106.409999998</v>
      </c>
    </row>
    <row r="26" spans="1:11" x14ac:dyDescent="0.25">
      <c r="A26" s="16"/>
      <c r="B26" s="17" t="s">
        <v>12</v>
      </c>
      <c r="C26" s="21">
        <v>3653772.2</v>
      </c>
      <c r="D26" s="21">
        <v>1607261.97</v>
      </c>
      <c r="E26" s="21">
        <v>4675891.58</v>
      </c>
      <c r="F26" s="21">
        <v>100168.41</v>
      </c>
      <c r="G26" s="21">
        <v>2149010.83</v>
      </c>
      <c r="H26" s="21">
        <v>1721242.91</v>
      </c>
      <c r="I26" s="21">
        <v>2516241.92</v>
      </c>
      <c r="J26" s="21">
        <v>0</v>
      </c>
      <c r="K26" s="21">
        <f t="shared" si="4"/>
        <v>16423589.82</v>
      </c>
    </row>
    <row r="27" spans="1:11" x14ac:dyDescent="0.25">
      <c r="A27" s="8" t="s">
        <v>29</v>
      </c>
      <c r="B27" s="2"/>
      <c r="C27" s="19">
        <f t="shared" ref="C27:K27" si="5">SUM(C28:C29)</f>
        <v>1944395.6700000002</v>
      </c>
      <c r="D27" s="19">
        <f t="shared" si="5"/>
        <v>356035.82</v>
      </c>
      <c r="E27" s="19">
        <f t="shared" si="5"/>
        <v>22466515.530000001</v>
      </c>
      <c r="F27" s="19">
        <f t="shared" si="5"/>
        <v>3961540.0799999996</v>
      </c>
      <c r="G27" s="19">
        <f t="shared" si="5"/>
        <v>1762131.0699999998</v>
      </c>
      <c r="H27" s="19">
        <f t="shared" si="5"/>
        <v>1258771.06</v>
      </c>
      <c r="I27" s="19">
        <f t="shared" si="5"/>
        <v>20467588.109999999</v>
      </c>
      <c r="J27" s="19">
        <f t="shared" si="5"/>
        <v>7249486.2999999998</v>
      </c>
      <c r="K27" s="19">
        <f t="shared" si="5"/>
        <v>59466463.640000001</v>
      </c>
    </row>
    <row r="28" spans="1:11" x14ac:dyDescent="0.25">
      <c r="B28" s="2" t="s">
        <v>13</v>
      </c>
      <c r="C28" s="20">
        <v>400660.08</v>
      </c>
      <c r="D28" s="20">
        <v>209198.04</v>
      </c>
      <c r="E28" s="20">
        <v>14093751.970000001</v>
      </c>
      <c r="F28" s="20">
        <v>3852861.51</v>
      </c>
      <c r="G28" s="20">
        <v>713209.36</v>
      </c>
      <c r="H28" s="20">
        <v>124476.13</v>
      </c>
      <c r="I28" s="20">
        <v>12177418.619999999</v>
      </c>
      <c r="J28" s="20">
        <v>7244238.2999999998</v>
      </c>
      <c r="K28" s="20">
        <f t="shared" ref="K28:K29" si="6">SUM(C28:J28)</f>
        <v>38815814.009999998</v>
      </c>
    </row>
    <row r="29" spans="1:11" x14ac:dyDescent="0.25">
      <c r="A29" s="16"/>
      <c r="B29" s="17" t="s">
        <v>14</v>
      </c>
      <c r="C29" s="21">
        <v>1543735.59</v>
      </c>
      <c r="D29" s="21">
        <v>146837.78</v>
      </c>
      <c r="E29" s="21">
        <v>8372763.5599999996</v>
      </c>
      <c r="F29" s="21">
        <v>108678.57</v>
      </c>
      <c r="G29" s="21">
        <v>1048921.71</v>
      </c>
      <c r="H29" s="21">
        <v>1134294.93</v>
      </c>
      <c r="I29" s="21">
        <v>8290169.4900000002</v>
      </c>
      <c r="J29" s="21">
        <v>5248</v>
      </c>
      <c r="K29" s="21">
        <f t="shared" si="6"/>
        <v>20650649.630000003</v>
      </c>
    </row>
    <row r="30" spans="1:11" x14ac:dyDescent="0.25">
      <c r="A30" s="8" t="s">
        <v>30</v>
      </c>
      <c r="B30" s="2"/>
      <c r="C30" s="19">
        <f t="shared" ref="C30:K30" si="7">SUM(C31:C35)</f>
        <v>-1449523.7600000002</v>
      </c>
      <c r="D30" s="19">
        <f t="shared" si="7"/>
        <v>-1460521.69</v>
      </c>
      <c r="E30" s="19">
        <f t="shared" si="7"/>
        <v>95832037.5</v>
      </c>
      <c r="F30" s="19">
        <f t="shared" si="7"/>
        <v>3380290.67</v>
      </c>
      <c r="G30" s="19">
        <f>SUM(G31:G35)</f>
        <v>27268884.140000001</v>
      </c>
      <c r="H30" s="19">
        <f t="shared" si="7"/>
        <v>16163116.460000001</v>
      </c>
      <c r="I30" s="19">
        <f t="shared" si="7"/>
        <v>132458307.75</v>
      </c>
      <c r="J30" s="19">
        <f t="shared" si="7"/>
        <v>40234742.220000006</v>
      </c>
      <c r="K30" s="19">
        <f t="shared" si="7"/>
        <v>312427333.29000002</v>
      </c>
    </row>
    <row r="31" spans="1:11" x14ac:dyDescent="0.25">
      <c r="B31" s="2" t="s">
        <v>1</v>
      </c>
      <c r="C31" s="20">
        <v>295235.28999999998</v>
      </c>
      <c r="D31" s="20">
        <v>204145.92000000001</v>
      </c>
      <c r="E31" s="20">
        <v>47342754</v>
      </c>
      <c r="F31" s="20">
        <v>2185595.59</v>
      </c>
      <c r="G31" s="20">
        <v>13521220.07</v>
      </c>
      <c r="H31" s="20">
        <v>15434766.710000001</v>
      </c>
      <c r="I31" s="20">
        <v>65604192.609999999</v>
      </c>
      <c r="J31" s="20">
        <v>24801671.300000001</v>
      </c>
      <c r="K31" s="20">
        <f>SUM(C31:J31)</f>
        <v>169389581.49000001</v>
      </c>
    </row>
    <row r="32" spans="1:11" x14ac:dyDescent="0.25">
      <c r="B32" s="2" t="s">
        <v>15</v>
      </c>
      <c r="C32" s="20">
        <v>0</v>
      </c>
      <c r="D32" s="20">
        <v>0</v>
      </c>
      <c r="E32" s="20">
        <v>111948.71</v>
      </c>
      <c r="F32" s="20">
        <v>0</v>
      </c>
      <c r="G32" s="20">
        <v>11253.99</v>
      </c>
      <c r="H32" s="20">
        <v>0</v>
      </c>
      <c r="I32" s="20">
        <v>3946510.81</v>
      </c>
      <c r="J32" s="20">
        <v>591641.99</v>
      </c>
      <c r="K32" s="20">
        <f t="shared" ref="K32:K35" si="8">SUM(C32:J32)</f>
        <v>4661355.5</v>
      </c>
    </row>
    <row r="33" spans="1:11" x14ac:dyDescent="0.25">
      <c r="B33" s="2" t="s">
        <v>16</v>
      </c>
      <c r="C33" s="20">
        <v>8380.68</v>
      </c>
      <c r="D33" s="20">
        <v>99271.88</v>
      </c>
      <c r="E33" s="20">
        <v>39539793.32</v>
      </c>
      <c r="F33" s="20">
        <v>531.09</v>
      </c>
      <c r="G33" s="20">
        <v>761379.41</v>
      </c>
      <c r="H33" s="20">
        <v>51553.22</v>
      </c>
      <c r="I33" s="20">
        <v>64196057.75</v>
      </c>
      <c r="J33" s="20">
        <v>7709167.6900000004</v>
      </c>
      <c r="K33" s="20">
        <f t="shared" si="8"/>
        <v>112366135.03999999</v>
      </c>
    </row>
    <row r="34" spans="1:11" x14ac:dyDescent="0.25">
      <c r="B34" s="2" t="s">
        <v>17</v>
      </c>
      <c r="C34" s="20">
        <v>-2131497.9900000002</v>
      </c>
      <c r="D34" s="20">
        <v>-1808862.05</v>
      </c>
      <c r="E34" s="20">
        <v>-5842417.3499999996</v>
      </c>
      <c r="F34" s="20">
        <v>-1104414.8400000001</v>
      </c>
      <c r="G34" s="20">
        <v>12653037.32</v>
      </c>
      <c r="H34" s="20">
        <v>658881.25</v>
      </c>
      <c r="I34" s="20">
        <v>-18657167.489999998</v>
      </c>
      <c r="J34" s="20">
        <v>482429</v>
      </c>
      <c r="K34" s="20">
        <f t="shared" si="8"/>
        <v>-15750012.149999999</v>
      </c>
    </row>
    <row r="35" spans="1:11" x14ac:dyDescent="0.25">
      <c r="A35" s="16"/>
      <c r="B35" s="17" t="s">
        <v>19</v>
      </c>
      <c r="C35" s="21">
        <v>378358.26</v>
      </c>
      <c r="D35" s="21">
        <v>44922.559999999998</v>
      </c>
      <c r="E35" s="21">
        <v>14679958.82</v>
      </c>
      <c r="F35" s="21">
        <v>2298578.83</v>
      </c>
      <c r="G35" s="21">
        <v>321993.34999999998</v>
      </c>
      <c r="H35" s="21">
        <v>17915.28</v>
      </c>
      <c r="I35" s="21">
        <v>17368714.07</v>
      </c>
      <c r="J35" s="21">
        <v>6649832.2400000002</v>
      </c>
      <c r="K35" s="21">
        <f t="shared" si="8"/>
        <v>41760273.410000004</v>
      </c>
    </row>
    <row r="36" spans="1:11" x14ac:dyDescent="0.25">
      <c r="A36" s="9" t="s">
        <v>32</v>
      </c>
      <c r="B36" s="2"/>
      <c r="C36" s="19">
        <f>SUM(C37:C47)</f>
        <v>25341880.319999997</v>
      </c>
      <c r="D36" s="19">
        <f t="shared" ref="D36:K36" si="9">SUM(D37:D47)</f>
        <v>47881.17</v>
      </c>
      <c r="E36" s="19">
        <f t="shared" si="9"/>
        <v>793309263.82999992</v>
      </c>
      <c r="F36" s="19">
        <f t="shared" si="9"/>
        <v>202829189.60999995</v>
      </c>
      <c r="G36" s="19">
        <f>SUM(G37:G47)</f>
        <v>34570462.590000011</v>
      </c>
      <c r="H36" s="19">
        <f t="shared" si="9"/>
        <v>436274.64</v>
      </c>
      <c r="I36" s="19">
        <f t="shared" si="9"/>
        <v>1591351903.6500001</v>
      </c>
      <c r="J36" s="19">
        <f t="shared" si="9"/>
        <v>375562528.25999999</v>
      </c>
      <c r="K36" s="19">
        <f t="shared" si="9"/>
        <v>3023449384.0699997</v>
      </c>
    </row>
    <row r="37" spans="1:11" x14ac:dyDescent="0.25">
      <c r="B37" s="2" t="s">
        <v>46</v>
      </c>
      <c r="C37" s="20">
        <v>1941491.22</v>
      </c>
      <c r="D37" s="20">
        <v>0</v>
      </c>
      <c r="E37" s="20">
        <v>35465521.049999997</v>
      </c>
      <c r="F37" s="20">
        <v>15578681.42</v>
      </c>
      <c r="G37" s="20">
        <v>1753858.57</v>
      </c>
      <c r="H37" s="20">
        <v>0</v>
      </c>
      <c r="I37" s="20">
        <v>97818842.629999995</v>
      </c>
      <c r="J37" s="20">
        <v>13520049.91</v>
      </c>
      <c r="K37" s="20">
        <f>SUM(C37:J37)</f>
        <v>166078444.79999998</v>
      </c>
    </row>
    <row r="38" spans="1:11" x14ac:dyDescent="0.25">
      <c r="B38" s="2" t="s">
        <v>47</v>
      </c>
      <c r="C38" s="20">
        <v>0</v>
      </c>
      <c r="D38" s="20">
        <v>0</v>
      </c>
      <c r="E38" s="20">
        <v>372705.21</v>
      </c>
      <c r="F38" s="20">
        <v>0</v>
      </c>
      <c r="G38" s="20">
        <v>0</v>
      </c>
      <c r="H38" s="20">
        <v>0</v>
      </c>
      <c r="I38" s="20">
        <v>15905431.15</v>
      </c>
      <c r="J38" s="20">
        <v>338922742.76999998</v>
      </c>
      <c r="K38" s="20">
        <f>SUM(C38:J38)</f>
        <v>355200879.13</v>
      </c>
    </row>
    <row r="39" spans="1:11" x14ac:dyDescent="0.25">
      <c r="B39" s="2" t="s">
        <v>48</v>
      </c>
      <c r="C39" s="20">
        <v>148965.10999999999</v>
      </c>
      <c r="D39" s="20">
        <v>0</v>
      </c>
      <c r="E39" s="20">
        <v>17623510.43</v>
      </c>
      <c r="F39" s="20">
        <v>5843838.9500000002</v>
      </c>
      <c r="G39" s="20">
        <v>1860365.57</v>
      </c>
      <c r="H39" s="20">
        <v>0</v>
      </c>
      <c r="I39" s="20">
        <v>59866010.329999998</v>
      </c>
      <c r="J39" s="20">
        <v>32044869.350000001</v>
      </c>
      <c r="K39" s="20">
        <f>SUM(C39:J39)</f>
        <v>117387559.74000001</v>
      </c>
    </row>
    <row r="40" spans="1:11" x14ac:dyDescent="0.25">
      <c r="B40" s="2" t="s">
        <v>49</v>
      </c>
      <c r="C40" s="20">
        <v>21906549.350000001</v>
      </c>
      <c r="D40" s="20">
        <v>0</v>
      </c>
      <c r="E40" s="20">
        <v>697533063.38</v>
      </c>
      <c r="F40" s="20">
        <v>169680160.00999999</v>
      </c>
      <c r="G40" s="20">
        <v>29438301.640000001</v>
      </c>
      <c r="H40" s="20">
        <v>414167.64</v>
      </c>
      <c r="I40" s="20">
        <v>1389624726.29</v>
      </c>
      <c r="J40" s="20">
        <v>-10076749.1</v>
      </c>
      <c r="K40" s="20">
        <f t="shared" ref="K40:K47" si="10">SUM(C40:J40)</f>
        <v>2298520219.21</v>
      </c>
    </row>
    <row r="41" spans="1:11" x14ac:dyDescent="0.25">
      <c r="B41" s="2" t="s">
        <v>50</v>
      </c>
      <c r="C41" s="20">
        <v>13600.79</v>
      </c>
      <c r="D41" s="20">
        <v>0</v>
      </c>
      <c r="E41" s="20">
        <v>15607364.300000001</v>
      </c>
      <c r="F41" s="20">
        <v>8051040.7599999998</v>
      </c>
      <c r="G41" s="20">
        <v>423584.45</v>
      </c>
      <c r="H41" s="20">
        <v>0</v>
      </c>
      <c r="I41" s="20">
        <v>16581093.17</v>
      </c>
      <c r="J41" s="20">
        <v>442524.51</v>
      </c>
      <c r="K41" s="20">
        <f t="shared" si="10"/>
        <v>41119207.979999997</v>
      </c>
    </row>
    <row r="42" spans="1:11" x14ac:dyDescent="0.25">
      <c r="B42" s="2" t="s">
        <v>51</v>
      </c>
      <c r="C42" s="20">
        <v>637499.27</v>
      </c>
      <c r="D42" s="20">
        <v>0</v>
      </c>
      <c r="E42" s="20">
        <v>9264643.0299999993</v>
      </c>
      <c r="F42" s="20">
        <v>915090.03</v>
      </c>
      <c r="G42" s="20">
        <v>316084.43</v>
      </c>
      <c r="H42" s="20">
        <v>0</v>
      </c>
      <c r="I42" s="20">
        <v>5664940.0999999996</v>
      </c>
      <c r="J42" s="20">
        <v>51951.49</v>
      </c>
      <c r="K42" s="20">
        <f t="shared" si="10"/>
        <v>16850208.349999998</v>
      </c>
    </row>
    <row r="43" spans="1:11" x14ac:dyDescent="0.25">
      <c r="B43" s="2" t="s">
        <v>52</v>
      </c>
      <c r="C43" s="20">
        <v>429642.29</v>
      </c>
      <c r="D43" s="20">
        <v>0</v>
      </c>
      <c r="E43" s="20">
        <v>6108836.1200000001</v>
      </c>
      <c r="F43" s="20">
        <v>733211.41</v>
      </c>
      <c r="G43" s="20">
        <v>288739.20000000001</v>
      </c>
      <c r="H43" s="20">
        <v>0</v>
      </c>
      <c r="I43" s="20">
        <v>761336.41</v>
      </c>
      <c r="J43" s="20">
        <v>287440.75</v>
      </c>
      <c r="K43" s="20">
        <f t="shared" si="10"/>
        <v>8609206.1799999997</v>
      </c>
    </row>
    <row r="44" spans="1:11" x14ac:dyDescent="0.25">
      <c r="B44" s="2" t="s">
        <v>53</v>
      </c>
      <c r="C44" s="20">
        <v>113893.96</v>
      </c>
      <c r="D44" s="20">
        <v>0</v>
      </c>
      <c r="E44" s="20">
        <v>538042.76</v>
      </c>
      <c r="F44" s="20">
        <v>0</v>
      </c>
      <c r="G44" s="20">
        <v>0</v>
      </c>
      <c r="H44" s="20">
        <v>0</v>
      </c>
      <c r="I44" s="20">
        <v>2396.2800000000002</v>
      </c>
      <c r="J44" s="20">
        <v>0</v>
      </c>
      <c r="K44" s="20">
        <f t="shared" si="10"/>
        <v>654333</v>
      </c>
    </row>
    <row r="45" spans="1:11" x14ac:dyDescent="0.25">
      <c r="B45" s="2" t="s">
        <v>31</v>
      </c>
      <c r="C45" s="20">
        <v>25120.080000000002</v>
      </c>
      <c r="D45" s="20">
        <v>0</v>
      </c>
      <c r="E45" s="20">
        <v>5321916.57</v>
      </c>
      <c r="F45" s="20">
        <v>1048743.04</v>
      </c>
      <c r="G45" s="20">
        <v>58297.5</v>
      </c>
      <c r="H45" s="20">
        <v>0</v>
      </c>
      <c r="I45" s="20">
        <v>1047649.55</v>
      </c>
      <c r="J45" s="20">
        <v>0</v>
      </c>
      <c r="K45" s="20">
        <f t="shared" si="10"/>
        <v>7501726.7400000002</v>
      </c>
    </row>
    <row r="46" spans="1:11" x14ac:dyDescent="0.25">
      <c r="B46" s="2" t="s">
        <v>54</v>
      </c>
      <c r="C46" s="20">
        <v>72483.53</v>
      </c>
      <c r="D46" s="20">
        <v>11415.13</v>
      </c>
      <c r="E46" s="20">
        <v>3322363.28</v>
      </c>
      <c r="F46" s="20">
        <v>777760.79</v>
      </c>
      <c r="G46" s="20">
        <v>136024.74</v>
      </c>
      <c r="H46" s="20">
        <v>5971.75</v>
      </c>
      <c r="I46" s="20">
        <v>-241436.43</v>
      </c>
      <c r="J46" s="20">
        <v>298350.57</v>
      </c>
      <c r="K46" s="20">
        <f t="shared" si="10"/>
        <v>4382933.3599999994</v>
      </c>
    </row>
    <row r="47" spans="1:11" x14ac:dyDescent="0.25">
      <c r="A47" s="15"/>
      <c r="B47" s="14" t="s">
        <v>55</v>
      </c>
      <c r="C47" s="22">
        <v>52634.720000000001</v>
      </c>
      <c r="D47" s="22">
        <v>36466.04</v>
      </c>
      <c r="E47" s="22">
        <v>2151297.7000000002</v>
      </c>
      <c r="F47" s="22">
        <v>200663.2</v>
      </c>
      <c r="G47" s="22">
        <v>295206.49</v>
      </c>
      <c r="H47" s="22">
        <v>16135.25</v>
      </c>
      <c r="I47" s="22">
        <v>4320914.17</v>
      </c>
      <c r="J47" s="22">
        <v>71348.009999999995</v>
      </c>
      <c r="K47" s="22">
        <f t="shared" si="10"/>
        <v>7144665.5800000001</v>
      </c>
    </row>
    <row r="48" spans="1:11" s="7" customFormat="1" ht="13" x14ac:dyDescent="0.3">
      <c r="A48" s="9" t="s">
        <v>21</v>
      </c>
      <c r="B48" s="8"/>
      <c r="C48" s="19">
        <f t="shared" ref="C48:K48" si="11">SUM(C36,C30,C27,C14,C4)</f>
        <v>765155991.70000017</v>
      </c>
      <c r="D48" s="19">
        <f t="shared" si="11"/>
        <v>62587529.649999991</v>
      </c>
      <c r="E48" s="19">
        <f t="shared" si="11"/>
        <v>1520030451.9799998</v>
      </c>
      <c r="F48" s="19">
        <f t="shared" si="11"/>
        <v>293461878.46999997</v>
      </c>
      <c r="G48" s="19">
        <f t="shared" si="11"/>
        <v>139488968.71000001</v>
      </c>
      <c r="H48" s="19">
        <f t="shared" si="11"/>
        <v>193588547.30000001</v>
      </c>
      <c r="I48" s="19">
        <f t="shared" si="11"/>
        <v>2324938227.9000001</v>
      </c>
      <c r="J48" s="19">
        <f t="shared" si="11"/>
        <v>619058575.87000012</v>
      </c>
      <c r="K48" s="19">
        <f t="shared" si="11"/>
        <v>5918310171.579999</v>
      </c>
    </row>
    <row r="49" spans="1:11" ht="5.25" customHeight="1" x14ac:dyDescent="0.25"/>
    <row r="50" spans="1:11" ht="12" customHeight="1" x14ac:dyDescent="0.3">
      <c r="A50" s="18" t="s">
        <v>42</v>
      </c>
      <c r="B50"/>
    </row>
    <row r="51" spans="1:11" s="3" customFormat="1" ht="12" customHeight="1" x14ac:dyDescent="0.3">
      <c r="A51" s="2" t="s">
        <v>39</v>
      </c>
      <c r="B51"/>
    </row>
    <row r="52" spans="1:11" s="3" customFormat="1" ht="12" customHeight="1" x14ac:dyDescent="0.3">
      <c r="A52" s="2" t="s">
        <v>40</v>
      </c>
      <c r="B52"/>
    </row>
    <row r="53" spans="1:11" s="3" customFormat="1" ht="12" customHeight="1" x14ac:dyDescent="0.3">
      <c r="A53" s="2" t="s">
        <v>41</v>
      </c>
      <c r="B53"/>
    </row>
    <row r="54" spans="1:11" s="3" customFormat="1" ht="12" customHeight="1" x14ac:dyDescent="0.3">
      <c r="A54" s="2" t="s">
        <v>37</v>
      </c>
      <c r="B54"/>
    </row>
    <row r="55" spans="1:11" s="3" customFormat="1" ht="12" customHeight="1" x14ac:dyDescent="0.3">
      <c r="A55" s="2" t="s">
        <v>38</v>
      </c>
      <c r="B55"/>
    </row>
    <row r="56" spans="1:11" s="3" customFormat="1" ht="12" customHeight="1" x14ac:dyDescent="0.25">
      <c r="A56" s="2" t="s">
        <v>43</v>
      </c>
      <c r="B56" s="1"/>
    </row>
    <row r="58" spans="1:11" x14ac:dyDescent="0.25">
      <c r="C58" s="13"/>
      <c r="D58" s="13"/>
      <c r="E58" s="13"/>
      <c r="F58" s="13"/>
      <c r="G58" s="13"/>
      <c r="H58" s="13"/>
      <c r="I58" s="13"/>
      <c r="J58" s="13"/>
      <c r="K58" s="13"/>
    </row>
    <row r="61" spans="1:11" x14ac:dyDescent="0.25">
      <c r="K61" s="13">
        <v>5918310171.5799999</v>
      </c>
    </row>
  </sheetData>
  <printOptions horizontalCentered="1" verticalCentered="1"/>
  <pageMargins left="0.45" right="0.45" top="0.75" bottom="0.75" header="0.25" footer="0.3"/>
  <pageSetup scale="73" orientation="landscape" horizontalDpi="1200" verticalDpi="1200" r:id="rId1"/>
  <headerFooter scaleWithDoc="0">
    <oddHeader>&amp;C&amp;G</oddHeader>
    <oddFooter xml:space="preserve">&amp;R&amp;"+,Italic"&amp;8Information and Resource Management, Office of the Provost          </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By Org All Funds FY24</vt:lpstr>
      <vt:lpstr>'By Org All Funds FY24'!Print_Area</vt:lpstr>
    </vt:vector>
  </TitlesOfParts>
  <Company>University of Iowa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Yows, Kristina</dc:creator>
  <cp:lastModifiedBy>Yows, Kristina</cp:lastModifiedBy>
  <cp:lastPrinted>2025-02-18T00:06:55Z</cp:lastPrinted>
  <dcterms:created xsi:type="dcterms:W3CDTF">2015-12-04T21:49:47Z</dcterms:created>
  <dcterms:modified xsi:type="dcterms:W3CDTF">2025-02-18T00:09:40Z</dcterms:modified>
</cp:coreProperties>
</file>