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U:\provost\Data_Digest\2023-24\Excel\"/>
    </mc:Choice>
  </mc:AlternateContent>
  <xr:revisionPtr revIDLastSave="0" documentId="13_ncr:1_{1511CB30-9032-4F26-973B-24DB0A39CB12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Table" sheetId="9" r:id="rId1"/>
  </sheets>
  <definedNames>
    <definedName name="_xlnm.Print_Area" localSheetId="0">Table!$A$1:$L$109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3" i="9" l="1"/>
  <c r="J53" i="9"/>
  <c r="I53" i="9"/>
  <c r="H53" i="9"/>
  <c r="G53" i="9"/>
  <c r="F53" i="9"/>
  <c r="E53" i="9"/>
  <c r="D53" i="9"/>
  <c r="C53" i="9"/>
  <c r="K52" i="9"/>
  <c r="J52" i="9"/>
  <c r="I52" i="9"/>
  <c r="H52" i="9"/>
  <c r="G52" i="9"/>
  <c r="F52" i="9"/>
  <c r="E52" i="9"/>
  <c r="D52" i="9"/>
  <c r="C52" i="9"/>
  <c r="K51" i="9"/>
  <c r="J51" i="9"/>
  <c r="I51" i="9"/>
  <c r="H51" i="9"/>
  <c r="G51" i="9"/>
  <c r="F51" i="9"/>
  <c r="E51" i="9"/>
  <c r="D51" i="9"/>
  <c r="C51" i="9"/>
  <c r="K50" i="9"/>
  <c r="J50" i="9"/>
  <c r="I50" i="9"/>
  <c r="H50" i="9"/>
  <c r="G50" i="9"/>
  <c r="F50" i="9"/>
  <c r="E50" i="9"/>
  <c r="D50" i="9"/>
  <c r="C50" i="9"/>
  <c r="K49" i="9"/>
  <c r="J49" i="9"/>
  <c r="I49" i="9"/>
  <c r="H49" i="9"/>
  <c r="G49" i="9"/>
  <c r="F49" i="9"/>
  <c r="E49" i="9"/>
  <c r="D49" i="9"/>
  <c r="C49" i="9"/>
  <c r="K48" i="9"/>
  <c r="J48" i="9"/>
  <c r="I48" i="9"/>
  <c r="H48" i="9"/>
  <c r="G48" i="9"/>
  <c r="F48" i="9"/>
  <c r="E48" i="9"/>
  <c r="D48" i="9"/>
  <c r="C48" i="9"/>
  <c r="K47" i="9"/>
  <c r="J47" i="9"/>
  <c r="I47" i="9"/>
  <c r="H47" i="9"/>
  <c r="G47" i="9"/>
  <c r="F47" i="9"/>
  <c r="E47" i="9"/>
  <c r="D47" i="9"/>
  <c r="C47" i="9"/>
  <c r="K46" i="9"/>
  <c r="J46" i="9"/>
  <c r="I46" i="9"/>
  <c r="H46" i="9"/>
  <c r="G46" i="9"/>
  <c r="F46" i="9"/>
  <c r="E46" i="9"/>
  <c r="D46" i="9"/>
  <c r="C46" i="9"/>
  <c r="K45" i="9"/>
  <c r="J45" i="9"/>
  <c r="I45" i="9"/>
  <c r="H45" i="9"/>
  <c r="G45" i="9"/>
  <c r="F45" i="9"/>
  <c r="E45" i="9"/>
  <c r="D45" i="9"/>
  <c r="C45" i="9"/>
  <c r="K44" i="9"/>
  <c r="J44" i="9"/>
  <c r="I44" i="9"/>
  <c r="H44" i="9"/>
  <c r="G44" i="9"/>
  <c r="F44" i="9"/>
  <c r="E44" i="9"/>
  <c r="D44" i="9"/>
  <c r="C44" i="9"/>
  <c r="K43" i="9"/>
  <c r="J43" i="9"/>
  <c r="I43" i="9"/>
  <c r="H43" i="9"/>
  <c r="G43" i="9"/>
  <c r="F43" i="9"/>
  <c r="E43" i="9"/>
  <c r="D43" i="9"/>
  <c r="C43" i="9"/>
  <c r="K42" i="9"/>
  <c r="J42" i="9"/>
  <c r="I42" i="9"/>
  <c r="H42" i="9"/>
  <c r="G42" i="9"/>
  <c r="F42" i="9"/>
  <c r="E42" i="9"/>
  <c r="D42" i="9"/>
  <c r="C42" i="9"/>
  <c r="K34" i="9"/>
  <c r="J34" i="9"/>
  <c r="I34" i="9"/>
  <c r="H34" i="9"/>
  <c r="G34" i="9"/>
  <c r="F34" i="9"/>
  <c r="E34" i="9"/>
  <c r="D34" i="9"/>
  <c r="C34" i="9"/>
  <c r="K29" i="9"/>
  <c r="J29" i="9"/>
  <c r="I29" i="9"/>
  <c r="H29" i="9"/>
  <c r="G29" i="9"/>
  <c r="F29" i="9"/>
  <c r="E29" i="9"/>
  <c r="D29" i="9"/>
  <c r="C29" i="9"/>
  <c r="K16" i="9"/>
  <c r="J16" i="9"/>
  <c r="I16" i="9"/>
  <c r="H16" i="9"/>
  <c r="G16" i="9"/>
  <c r="F16" i="9"/>
  <c r="E16" i="9"/>
  <c r="D16" i="9"/>
  <c r="C16" i="9"/>
  <c r="K4" i="9"/>
  <c r="J4" i="9"/>
  <c r="I4" i="9"/>
  <c r="H4" i="9"/>
  <c r="G4" i="9"/>
  <c r="F4" i="9"/>
  <c r="E4" i="9"/>
  <c r="D4" i="9"/>
  <c r="C4" i="9"/>
  <c r="L16" i="9"/>
  <c r="L53" i="9"/>
  <c r="L52" i="9"/>
  <c r="L51" i="9"/>
  <c r="L50" i="9"/>
  <c r="L49" i="9"/>
  <c r="L48" i="9"/>
  <c r="L47" i="9"/>
  <c r="L46" i="9"/>
  <c r="L45" i="9"/>
  <c r="L44" i="9"/>
  <c r="L43" i="9"/>
  <c r="L42" i="9"/>
  <c r="L34" i="9"/>
  <c r="L29" i="9"/>
  <c r="T71" i="9"/>
  <c r="T63" i="9" s="1"/>
  <c r="R71" i="9"/>
  <c r="R62" i="9" s="1"/>
  <c r="P71" i="9"/>
  <c r="P69" i="9" s="1"/>
  <c r="V57" i="9"/>
  <c r="T57" i="9"/>
  <c r="R57" i="9"/>
  <c r="P57" i="9"/>
  <c r="L4" i="9"/>
  <c r="H41" i="9" l="1"/>
  <c r="G41" i="9"/>
  <c r="F41" i="9"/>
  <c r="E41" i="9"/>
  <c r="D41" i="9"/>
  <c r="C41" i="9"/>
  <c r="K41" i="9"/>
  <c r="J41" i="9"/>
  <c r="I41" i="9"/>
  <c r="R58" i="9"/>
  <c r="R67" i="9"/>
  <c r="R60" i="9"/>
  <c r="R61" i="9"/>
  <c r="P58" i="9"/>
  <c r="R66" i="9"/>
  <c r="R68" i="9"/>
  <c r="R59" i="9"/>
  <c r="R63" i="9"/>
  <c r="R64" i="9"/>
  <c r="R65" i="9"/>
  <c r="P62" i="9"/>
  <c r="P63" i="9"/>
  <c r="P64" i="9"/>
  <c r="P59" i="9"/>
  <c r="P65" i="9"/>
  <c r="P60" i="9"/>
  <c r="P61" i="9"/>
  <c r="P67" i="9"/>
  <c r="T60" i="9"/>
  <c r="T66" i="9"/>
  <c r="R69" i="9"/>
  <c r="L41" i="9"/>
  <c r="V71" i="9"/>
  <c r="V65" i="9" s="1"/>
  <c r="T64" i="9"/>
  <c r="R70" i="9" l="1"/>
  <c r="P70" i="9"/>
  <c r="T70" i="9"/>
  <c r="V58" i="9"/>
  <c r="V67" i="9"/>
  <c r="V62" i="9"/>
  <c r="V64" i="9"/>
  <c r="V61" i="9"/>
  <c r="V66" i="9"/>
  <c r="V68" i="9"/>
  <c r="V59" i="9"/>
  <c r="V63" i="9"/>
  <c r="V69" i="9"/>
  <c r="V60" i="9"/>
  <c r="V70" i="9" l="1"/>
</calcChain>
</file>

<file path=xl/sharedStrings.xml><?xml version="1.0" encoding="utf-8"?>
<sst xmlns="http://schemas.openxmlformats.org/spreadsheetml/2006/main" count="109" uniqueCount="39">
  <si>
    <t>Student Level</t>
  </si>
  <si>
    <t xml:space="preserve">Undergraduate </t>
  </si>
  <si>
    <t xml:space="preserve">Graduate </t>
  </si>
  <si>
    <t xml:space="preserve">Professional </t>
  </si>
  <si>
    <t xml:space="preserve">Postgraduate </t>
  </si>
  <si>
    <t>Dentistry</t>
  </si>
  <si>
    <t>Law</t>
  </si>
  <si>
    <t>Medicine</t>
  </si>
  <si>
    <t>Pharmacy</t>
  </si>
  <si>
    <t>Source: MAUI/Registrar's data warehouse (see Note 1).  See Note 2 regarding discrepancies with census-date reporting for fall 2011.</t>
  </si>
  <si>
    <t>Liberal Arts &amp; Sciences</t>
  </si>
  <si>
    <t>Business</t>
  </si>
  <si>
    <t>Education</t>
  </si>
  <si>
    <t>Engineering</t>
  </si>
  <si>
    <t>Nursing</t>
  </si>
  <si>
    <t>Public Health</t>
  </si>
  <si>
    <t>Graduate College</t>
  </si>
  <si>
    <t>University College</t>
  </si>
  <si>
    <t>All Levels</t>
  </si>
  <si>
    <t>CALCULATIONS</t>
  </si>
  <si>
    <t>Undergraduates</t>
  </si>
  <si>
    <t>Graduate Students</t>
  </si>
  <si>
    <t>Prof Students</t>
  </si>
  <si>
    <t>All Students</t>
  </si>
  <si>
    <t>Bus</t>
  </si>
  <si>
    <t>Educ</t>
  </si>
  <si>
    <t>Med</t>
  </si>
  <si>
    <t>Nurs</t>
  </si>
  <si>
    <t>Pharm</t>
  </si>
  <si>
    <t>CLAS</t>
  </si>
  <si>
    <t>Dent</t>
  </si>
  <si>
    <t>Eng</t>
  </si>
  <si>
    <t>PubHlth</t>
  </si>
  <si>
    <t>Grad</t>
  </si>
  <si>
    <t>UColl</t>
  </si>
  <si>
    <t>Fall Semester Headcount Enrollment by College and by Student Level</t>
  </si>
  <si>
    <r>
      <t xml:space="preserve">Fall Semester Headcount Enrollment by College and by Student Level, </t>
    </r>
    <r>
      <rPr>
        <b/>
        <i/>
        <sz val="11"/>
        <rFont val="Arial"/>
        <family val="2"/>
        <scheme val="minor"/>
      </rPr>
      <t>continued</t>
    </r>
  </si>
  <si>
    <t>continued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</si>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</sst>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%"/>
  </numFmts>
  <fonts count="13" x14ac:knownFonts="1"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name val="Arial"/>
      <family val="2"/>
      <scheme val="minor"/>
    </font>
    <font>
      <b/>
      <sz val="8"/>
      <name val="Arial"/>
      <family val="2"/>
      <scheme val="minor"/>
    </font>
    <font>
      <sz val="8"/>
      <name val="Arial"/>
      <family val="2"/>
      <scheme val="minor"/>
    </font>
    <font>
      <sz val="8"/>
      <color theme="1"/>
      <name val="Arial"/>
      <family val="2"/>
      <scheme val="major"/>
    </font>
    <font>
      <sz val="8"/>
      <name val="Arial"/>
      <family val="2"/>
      <scheme val="major"/>
    </font>
    <font>
      <sz val="8"/>
      <color theme="1"/>
      <name val="Arial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i/>
      <sz val="11"/>
      <name val="Arial"/>
      <family val="2"/>
      <scheme val="minor"/>
    </font>
    <font>
      <i/>
      <sz val="8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36">
    <xf numFmtId="0" fontId="0" fillId="0" borderId="0" xfId="0"/>
    <xf numFmtId="0" fontId="3" fillId="0" borderId="0" xfId="0" applyFont="1" applyAlignment="1">
      <alignment horizontal="centerContinuous" wrapText="1"/>
    </xf>
    <xf numFmtId="0" fontId="4" fillId="0" borderId="1" xfId="0" applyFont="1" applyBorder="1"/>
    <xf numFmtId="0" fontId="5" fillId="0" borderId="1" xfId="0" applyFont="1" applyBorder="1"/>
    <xf numFmtId="0" fontId="4" fillId="0" borderId="1" xfId="0" applyFont="1" applyBorder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left"/>
    </xf>
    <xf numFmtId="3" fontId="4" fillId="0" borderId="0" xfId="1" applyNumberFormat="1" applyFont="1"/>
    <xf numFmtId="3" fontId="5" fillId="0" borderId="0" xfId="1" applyNumberFormat="1" applyFont="1" applyFill="1" applyBorder="1"/>
    <xf numFmtId="3" fontId="5" fillId="0" borderId="0" xfId="1" applyNumberFormat="1" applyFont="1"/>
    <xf numFmtId="0" fontId="5" fillId="0" borderId="2" xfId="0" applyFont="1" applyBorder="1" applyAlignment="1">
      <alignment horizontal="left"/>
    </xf>
    <xf numFmtId="0" fontId="5" fillId="0" borderId="2" xfId="0" applyFont="1" applyBorder="1"/>
    <xf numFmtId="3" fontId="5" fillId="0" borderId="2" xfId="1" applyNumberFormat="1" applyFont="1" applyBorder="1"/>
    <xf numFmtId="3" fontId="5" fillId="0" borderId="2" xfId="1" applyNumberFormat="1" applyFont="1" applyFill="1" applyBorder="1"/>
    <xf numFmtId="3" fontId="4" fillId="0" borderId="2" xfId="1" applyNumberFormat="1" applyFont="1" applyFill="1" applyBorder="1"/>
    <xf numFmtId="3" fontId="5" fillId="0" borderId="1" xfId="1" applyNumberFormat="1" applyFont="1" applyFill="1" applyBorder="1"/>
    <xf numFmtId="0" fontId="6" fillId="2" borderId="0" xfId="0" applyFont="1" applyFill="1"/>
    <xf numFmtId="3" fontId="7" fillId="2" borderId="0" xfId="1" applyNumberFormat="1" applyFont="1" applyFill="1" applyBorder="1"/>
    <xf numFmtId="0" fontId="6" fillId="2" borderId="3" xfId="0" applyFont="1" applyFill="1" applyBorder="1"/>
    <xf numFmtId="3" fontId="7" fillId="2" borderId="3" xfId="1" applyNumberFormat="1" applyFont="1" applyFill="1" applyBorder="1"/>
    <xf numFmtId="164" fontId="7" fillId="2" borderId="0" xfId="1" applyNumberFormat="1" applyFont="1" applyFill="1" applyBorder="1"/>
    <xf numFmtId="0" fontId="8" fillId="0" borderId="0" xfId="0" applyFont="1"/>
    <xf numFmtId="0" fontId="4" fillId="0" borderId="0" xfId="0" applyFont="1" applyAlignment="1">
      <alignment horizontal="centerContinuous" wrapText="1"/>
    </xf>
    <xf numFmtId="0" fontId="5" fillId="0" borderId="0" xfId="0" applyFont="1" applyAlignment="1">
      <alignment horizontal="centerContinuous" wrapText="1"/>
    </xf>
    <xf numFmtId="0" fontId="8" fillId="2" borderId="0" xfId="0" applyFont="1" applyFill="1"/>
    <xf numFmtId="0" fontId="9" fillId="2" borderId="0" xfId="0" applyFont="1" applyFill="1"/>
    <xf numFmtId="0" fontId="9" fillId="2" borderId="1" xfId="0" applyFont="1" applyFill="1" applyBorder="1"/>
    <xf numFmtId="0" fontId="8" fillId="2" borderId="1" xfId="0" applyFont="1" applyFill="1" applyBorder="1"/>
    <xf numFmtId="0" fontId="8" fillId="2" borderId="3" xfId="0" applyFont="1" applyFill="1" applyBorder="1"/>
    <xf numFmtId="0" fontId="10" fillId="0" borderId="0" xfId="0" applyFont="1"/>
    <xf numFmtId="0" fontId="8" fillId="0" borderId="2" xfId="0" applyFont="1" applyBorder="1"/>
    <xf numFmtId="0" fontId="5" fillId="0" borderId="0" xfId="0" applyFont="1" applyAlignment="1">
      <alignment horizontal="centerContinuous"/>
    </xf>
    <xf numFmtId="0" fontId="1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3" fontId="5" fillId="0" borderId="0" xfId="1" applyNumberFormat="1" applyFont="1" applyBorder="1"/>
    <xf numFmtId="3" fontId="4" fillId="0" borderId="0" xfId="1" applyNumberFormat="1" applyFont="1" applyFill="1" applyBorder="1"/>
  </cellXfs>
  <cellStyles count="3">
    <cellStyle name="Comma" xfId="1" builtinId="3"/>
    <cellStyle name="Normal" xfId="0" builtinId="0"/>
    <cellStyle name="Normal 3" xfId="2" xr:uid="{00000000-0005-0000-0000-000002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900" b="1">
                <a:solidFill>
                  <a:sysClr val="windowText" lastClr="000000"/>
                </a:solidFill>
              </a:rPr>
              <a:t>Percent of Undergraduates, Fall 2023</a:t>
            </a:r>
          </a:p>
        </c:rich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47036883547452"/>
          <c:y val="0.10498687664041995"/>
          <c:w val="0.86236588847446705"/>
          <c:h val="0.78865273730547458"/>
        </c:manualLayout>
      </c:layout>
      <c:barChart>
        <c:barDir val="col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C2C-4EBB-A73E-8420D65946FC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C2C-4EBB-A73E-8420D65946FC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C2C-4EBB-A73E-8420D65946FC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DC2C-4EBB-A73E-8420D65946FC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DC2C-4EBB-A73E-8420D65946FC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DC2C-4EBB-A73E-8420D65946FC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DC2C-4EBB-A73E-8420D65946FC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DC2C-4EBB-A73E-8420D65946FC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Table!$O$58:$O$69</c15:sqref>
                  </c15:fullRef>
                </c:ext>
              </c:extLst>
              <c:f>(Table!$O$58:$O$59,Table!$O$61:$O$62,Table!$O$64:$O$65,Table!$O$67,Table!$O$69)</c:f>
              <c:strCache>
                <c:ptCount val="8"/>
                <c:pt idx="0">
                  <c:v>CLAS</c:v>
                </c:pt>
                <c:pt idx="1">
                  <c:v>Bus</c:v>
                </c:pt>
                <c:pt idx="2">
                  <c:v>Educ</c:v>
                </c:pt>
                <c:pt idx="3">
                  <c:v>Eng</c:v>
                </c:pt>
                <c:pt idx="4">
                  <c:v>Med</c:v>
                </c:pt>
                <c:pt idx="5">
                  <c:v>Nurs</c:v>
                </c:pt>
                <c:pt idx="6">
                  <c:v>PubHlth</c:v>
                </c:pt>
                <c:pt idx="7">
                  <c:v>UColl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Table!$P$58:$P$69</c15:sqref>
                  </c15:fullRef>
                </c:ext>
              </c:extLst>
              <c:f>(Table!$P$58:$P$59,Table!$P$61:$P$62,Table!$P$64:$P$65,Table!$P$67,Table!$P$69)</c:f>
              <c:numCache>
                <c:formatCode>0.0%</c:formatCode>
                <c:ptCount val="8"/>
                <c:pt idx="0">
                  <c:v>0.64256665160415727</c:v>
                </c:pt>
                <c:pt idx="1">
                  <c:v>0.16014460009037507</c:v>
                </c:pt>
                <c:pt idx="2">
                  <c:v>4.4961590600994125E-2</c:v>
                </c:pt>
                <c:pt idx="3">
                  <c:v>7.7180298237686393E-2</c:v>
                </c:pt>
                <c:pt idx="4">
                  <c:v>2.1780388612742882E-2</c:v>
                </c:pt>
                <c:pt idx="5">
                  <c:v>2.8151830094893811E-2</c:v>
                </c:pt>
                <c:pt idx="6">
                  <c:v>8.3596927248079534E-3</c:v>
                </c:pt>
                <c:pt idx="7">
                  <c:v>1.685494803434252E-2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10-DC2C-4EBB-A73E-8420D65946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3"/>
        <c:overlap val="-27"/>
        <c:axId val="387637896"/>
        <c:axId val="387639072"/>
        <c:extLst/>
      </c:barChart>
      <c:catAx>
        <c:axId val="387637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7639072"/>
        <c:crosses val="autoZero"/>
        <c:auto val="1"/>
        <c:lblAlgn val="ctr"/>
        <c:lblOffset val="100"/>
        <c:noMultiLvlLbl val="0"/>
      </c:catAx>
      <c:valAx>
        <c:axId val="387639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76378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900" b="1">
                <a:solidFill>
                  <a:sysClr val="windowText" lastClr="000000"/>
                </a:solidFill>
              </a:rPr>
              <a:t>Percent of Graduate Students, Fall 2023</a:t>
            </a:r>
          </a:p>
        </c:rich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533450405030306"/>
          <c:y val="0.10457516339869281"/>
          <c:w val="0.84949363343970496"/>
          <c:h val="0.72918990594925637"/>
        </c:manualLayout>
      </c:layout>
      <c:barChart>
        <c:barDir val="col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4E0-432D-9CD7-671F7F76CA8A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4E0-432D-9CD7-671F7F76CA8A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54E0-432D-9CD7-671F7F76CA8A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54E0-432D-9CD7-671F7F76CA8A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54E0-432D-9CD7-671F7F76CA8A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54E0-432D-9CD7-671F7F76CA8A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54E0-432D-9CD7-671F7F76CA8A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54E0-432D-9CD7-671F7F76CA8A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54E0-432D-9CD7-671F7F76CA8A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54E0-432D-9CD7-671F7F76CA8A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54E0-432D-9CD7-671F7F76CA8A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Table!$O$58:$O$69</c15:sqref>
                  </c15:fullRef>
                </c:ext>
              </c:extLst>
              <c:f>Table!$O$58:$O$68</c:f>
              <c:strCache>
                <c:ptCount val="11"/>
                <c:pt idx="0">
                  <c:v>CLAS</c:v>
                </c:pt>
                <c:pt idx="1">
                  <c:v>Bus</c:v>
                </c:pt>
                <c:pt idx="2">
                  <c:v>Dent</c:v>
                </c:pt>
                <c:pt idx="3">
                  <c:v>Educ</c:v>
                </c:pt>
                <c:pt idx="4">
                  <c:v>Eng</c:v>
                </c:pt>
                <c:pt idx="5">
                  <c:v>Law</c:v>
                </c:pt>
                <c:pt idx="6">
                  <c:v>Med</c:v>
                </c:pt>
                <c:pt idx="7">
                  <c:v>Nurs</c:v>
                </c:pt>
                <c:pt idx="8">
                  <c:v>Pharm</c:v>
                </c:pt>
                <c:pt idx="9">
                  <c:v>PubHlth</c:v>
                </c:pt>
                <c:pt idx="10">
                  <c:v>Grad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Table!$R$58:$R$69</c15:sqref>
                  </c15:fullRef>
                </c:ext>
              </c:extLst>
              <c:f>Table!$R$58:$R$68</c:f>
              <c:numCache>
                <c:formatCode>0.0%</c:formatCode>
                <c:ptCount val="11"/>
                <c:pt idx="0">
                  <c:v>0.28590228656028954</c:v>
                </c:pt>
                <c:pt idx="1">
                  <c:v>0.2974173383780227</c:v>
                </c:pt>
                <c:pt idx="2">
                  <c:v>1.0857048856719856E-2</c:v>
                </c:pt>
                <c:pt idx="3">
                  <c:v>9.4587925645665399E-2</c:v>
                </c:pt>
                <c:pt idx="4">
                  <c:v>4.5073202829412733E-2</c:v>
                </c:pt>
                <c:pt idx="5">
                  <c:v>1.4805066622799803E-3</c:v>
                </c:pt>
                <c:pt idx="6">
                  <c:v>5.362724132258595E-2</c:v>
                </c:pt>
                <c:pt idx="7">
                  <c:v>4.8527718374732687E-2</c:v>
                </c:pt>
                <c:pt idx="8">
                  <c:v>8.0605362724132257E-3</c:v>
                </c:pt>
                <c:pt idx="9">
                  <c:v>4.8527718374732687E-2</c:v>
                </c:pt>
                <c:pt idx="10">
                  <c:v>0.10593847672314526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16-54E0-432D-9CD7-671F7F76CA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3"/>
        <c:overlap val="-27"/>
        <c:axId val="383536368"/>
        <c:axId val="383535976"/>
        <c:extLst/>
      </c:barChart>
      <c:catAx>
        <c:axId val="383536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3535976"/>
        <c:crosses val="autoZero"/>
        <c:auto val="1"/>
        <c:lblAlgn val="ctr"/>
        <c:lblOffset val="100"/>
        <c:noMultiLvlLbl val="0"/>
      </c:catAx>
      <c:valAx>
        <c:axId val="383535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3536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900" b="1">
                <a:solidFill>
                  <a:sysClr val="windowText" lastClr="000000"/>
                </a:solidFill>
              </a:rPr>
              <a:t>Percent of Professional Students, Fall 2023</a:t>
            </a:r>
          </a:p>
        </c:rich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574087329992841"/>
          <c:y val="0.10498687664041995"/>
          <c:w val="0.80981468225562714"/>
          <c:h val="0.78865273730547458"/>
        </c:manualLayout>
      </c:layout>
      <c:barChart>
        <c:barDir val="col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058-4CF1-B4B1-72FC48C19360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058-4CF1-B4B1-72FC48C19360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7058-4CF1-B4B1-72FC48C19360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7058-4CF1-B4B1-72FC48C19360}"/>
              </c:ext>
            </c:extLst>
          </c:dPt>
          <c:cat>
            <c:strRef>
              <c:f>(Table!$O$60,Table!$O$63:$O$64,Table!$O$66)</c:f>
              <c:strCache>
                <c:ptCount val="4"/>
                <c:pt idx="0">
                  <c:v>Dent</c:v>
                </c:pt>
                <c:pt idx="1">
                  <c:v>Law</c:v>
                </c:pt>
                <c:pt idx="2">
                  <c:v>Med</c:v>
                </c:pt>
                <c:pt idx="3">
                  <c:v>Pharm</c:v>
                </c:pt>
              </c:strCache>
            </c:strRef>
          </c:cat>
          <c:val>
            <c:numRef>
              <c:f>(Table!$T$60,Table!$T$63:$T$64,Table!$T$66)</c:f>
              <c:numCache>
                <c:formatCode>0.0%</c:formatCode>
                <c:ptCount val="4"/>
                <c:pt idx="0">
                  <c:v>0.1773049645390071</c:v>
                </c:pt>
                <c:pt idx="1">
                  <c:v>0.26841243862520459</c:v>
                </c:pt>
                <c:pt idx="2">
                  <c:v>0.35897435897435898</c:v>
                </c:pt>
                <c:pt idx="3">
                  <c:v>0.19530823786142934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058-4CF1-B4B1-72FC48C193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1"/>
        <c:overlap val="-27"/>
        <c:axId val="383535192"/>
        <c:axId val="387639856"/>
      </c:barChart>
      <c:catAx>
        <c:axId val="383535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7639856"/>
        <c:crosses val="autoZero"/>
        <c:auto val="1"/>
        <c:lblAlgn val="ctr"/>
        <c:lblOffset val="100"/>
        <c:noMultiLvlLbl val="0"/>
      </c:catAx>
      <c:valAx>
        <c:axId val="387639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35351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900" b="1">
                <a:solidFill>
                  <a:sysClr val="windowText" lastClr="000000"/>
                </a:solidFill>
              </a:rPr>
              <a:t>Percent of All Students, Fall 2023</a:t>
            </a:r>
          </a:p>
        </c:rich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1958868430165153E-2"/>
          <c:y val="0.11023622047244094"/>
          <c:w val="0.87999779186301519"/>
          <c:h val="0.7347922134733158"/>
        </c:manualLayout>
      </c:layout>
      <c:barChart>
        <c:barDir val="col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394-4A7C-A162-52C1589B208B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394-4A7C-A162-52C1589B208B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394-4A7C-A162-52C1589B208B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6394-4A7C-A162-52C1589B208B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6394-4A7C-A162-52C1589B208B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6394-4A7C-A162-52C1589B208B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6394-4A7C-A162-52C1589B208B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6394-4A7C-A162-52C1589B208B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6394-4A7C-A162-52C1589B208B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6394-4A7C-A162-52C1589B208B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6394-4A7C-A162-52C1589B208B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6394-4A7C-A162-52C1589B208B}"/>
              </c:ext>
            </c:extLst>
          </c:dPt>
          <c:cat>
            <c:strRef>
              <c:f>Table!$O$58:$O$69</c:f>
              <c:strCache>
                <c:ptCount val="12"/>
                <c:pt idx="0">
                  <c:v>CLAS</c:v>
                </c:pt>
                <c:pt idx="1">
                  <c:v>Bus</c:v>
                </c:pt>
                <c:pt idx="2">
                  <c:v>Dent</c:v>
                </c:pt>
                <c:pt idx="3">
                  <c:v>Educ</c:v>
                </c:pt>
                <c:pt idx="4">
                  <c:v>Eng</c:v>
                </c:pt>
                <c:pt idx="5">
                  <c:v>Law</c:v>
                </c:pt>
                <c:pt idx="6">
                  <c:v>Med</c:v>
                </c:pt>
                <c:pt idx="7">
                  <c:v>Nurs</c:v>
                </c:pt>
                <c:pt idx="8">
                  <c:v>Pharm</c:v>
                </c:pt>
                <c:pt idx="9">
                  <c:v>PubHlth</c:v>
                </c:pt>
                <c:pt idx="10">
                  <c:v>Grad</c:v>
                </c:pt>
                <c:pt idx="11">
                  <c:v>UColl</c:v>
                </c:pt>
              </c:strCache>
            </c:strRef>
          </c:cat>
          <c:val>
            <c:numRef>
              <c:f>Table!$V$58:$V$69</c:f>
              <c:numCache>
                <c:formatCode>0.0%</c:formatCode>
                <c:ptCount val="12"/>
                <c:pt idx="0">
                  <c:v>0.50737631947093986</c:v>
                </c:pt>
                <c:pt idx="1">
                  <c:v>0.17016405951926747</c:v>
                </c:pt>
                <c:pt idx="2">
                  <c:v>1.2431641866971894E-2</c:v>
                </c:pt>
                <c:pt idx="3">
                  <c:v>4.9917334350756709E-2</c:v>
                </c:pt>
                <c:pt idx="4">
                  <c:v>6.3016660307770575E-2</c:v>
                </c:pt>
                <c:pt idx="5">
                  <c:v>1.5929034719572681E-2</c:v>
                </c:pt>
                <c:pt idx="6">
                  <c:v>8.1743609309423884E-2</c:v>
                </c:pt>
                <c:pt idx="7">
                  <c:v>2.9187333078977491E-2</c:v>
                </c:pt>
                <c:pt idx="8">
                  <c:v>1.2940353554622917E-2</c:v>
                </c:pt>
                <c:pt idx="9">
                  <c:v>1.5261350629530714E-2</c:v>
                </c:pt>
                <c:pt idx="10">
                  <c:v>3.0172961973801347E-2</c:v>
                </c:pt>
                <c:pt idx="11">
                  <c:v>1.1859341218364492E-2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6394-4A7C-A162-52C1589B20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3"/>
        <c:overlap val="-27"/>
        <c:axId val="387640640"/>
        <c:axId val="387641032"/>
      </c:barChart>
      <c:catAx>
        <c:axId val="387640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7641032"/>
        <c:crosses val="autoZero"/>
        <c:auto val="1"/>
        <c:lblAlgn val="ctr"/>
        <c:lblOffset val="100"/>
        <c:noMultiLvlLbl val="0"/>
      </c:catAx>
      <c:valAx>
        <c:axId val="387641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76406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56</xdr:row>
      <xdr:rowOff>42862</xdr:rowOff>
    </xdr:from>
    <xdr:to>
      <xdr:col>5</xdr:col>
      <xdr:colOff>76200</xdr:colOff>
      <xdr:row>81</xdr:row>
      <xdr:rowOff>128587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A4AE68B-F2DA-4D3C-A420-89F72387B2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142874</xdr:colOff>
      <xdr:row>56</xdr:row>
      <xdr:rowOff>42862</xdr:rowOff>
    </xdr:from>
    <xdr:to>
      <xdr:col>11</xdr:col>
      <xdr:colOff>600074</xdr:colOff>
      <xdr:row>81</xdr:row>
      <xdr:rowOff>128587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4125FD4-8B43-433D-9BAD-00F8C188BF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82</xdr:row>
      <xdr:rowOff>38100</xdr:rowOff>
    </xdr:from>
    <xdr:to>
      <xdr:col>5</xdr:col>
      <xdr:colOff>76200</xdr:colOff>
      <xdr:row>107</xdr:row>
      <xdr:rowOff>123825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05E14AD-0316-4D68-8CE1-EA37D2601F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142875</xdr:colOff>
      <xdr:row>82</xdr:row>
      <xdr:rowOff>38100</xdr:rowOff>
    </xdr:from>
    <xdr:to>
      <xdr:col>11</xdr:col>
      <xdr:colOff>600075</xdr:colOff>
      <xdr:row>107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626408C2-E7CF-4745-8EC9-B060B96405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DataDigest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8D100"/>
      </a:accent1>
      <a:accent2>
        <a:srgbClr val="000000"/>
      </a:accent2>
      <a:accent3>
        <a:srgbClr val="7F7F7F"/>
      </a:accent3>
      <a:accent4>
        <a:srgbClr val="D2D2D2"/>
      </a:accent4>
      <a:accent5>
        <a:srgbClr val="FFEC8F"/>
      </a:accent5>
      <a:accent6>
        <a:srgbClr val="FFF6C9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42D11C-F717-4382-8369-D7444B29B14A}">
  <sheetPr>
    <pageSetUpPr fitToPage="1"/>
  </sheetPr>
  <dimension ref="A1:W71"/>
  <sheetViews>
    <sheetView tabSelected="1" zoomScaleNormal="100" workbookViewId="0"/>
  </sheetViews>
  <sheetFormatPr defaultColWidth="9" defaultRowHeight="10" x14ac:dyDescent="0.2"/>
  <cols>
    <col min="1" max="1" width="5.58203125" style="21" customWidth="1"/>
    <col min="2" max="2" width="14.33203125" style="21" customWidth="1"/>
    <col min="3" max="12" width="9" style="21"/>
    <col min="13" max="14" width="4" style="21" customWidth="1"/>
    <col min="15" max="15" width="4.08203125" style="21" customWidth="1"/>
    <col min="16" max="16384" width="9" style="21"/>
  </cols>
  <sheetData>
    <row r="1" spans="1:13" ht="14" x14ac:dyDescent="0.3">
      <c r="A1" s="1" t="s">
        <v>35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6" customHeight="1" x14ac:dyDescent="0.25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10.5" x14ac:dyDescent="0.25">
      <c r="A3" s="2" t="s">
        <v>0</v>
      </c>
      <c r="B3" s="3"/>
      <c r="C3" s="4">
        <v>2014</v>
      </c>
      <c r="D3" s="4">
        <v>2015</v>
      </c>
      <c r="E3" s="4">
        <v>2016</v>
      </c>
      <c r="F3" s="4">
        <v>2017</v>
      </c>
      <c r="G3" s="4">
        <v>2018</v>
      </c>
      <c r="H3" s="4">
        <v>2019</v>
      </c>
      <c r="I3" s="4">
        <v>2020</v>
      </c>
      <c r="J3" s="4">
        <v>2021</v>
      </c>
      <c r="K3" s="4">
        <v>2022</v>
      </c>
      <c r="L3" s="4">
        <v>2023</v>
      </c>
      <c r="M3" s="33"/>
    </row>
    <row r="4" spans="1:13" ht="10.5" x14ac:dyDescent="0.25">
      <c r="A4" s="6" t="s">
        <v>1</v>
      </c>
      <c r="B4" s="5"/>
      <c r="C4" s="7">
        <f t="shared" ref="C4:D4" si="0">SUM(C5:C15)</f>
        <v>22218</v>
      </c>
      <c r="D4" s="7">
        <f t="shared" si="0"/>
        <v>23233</v>
      </c>
      <c r="E4" s="7">
        <f t="shared" ref="E4:K4" si="1">SUM(E5:E15)</f>
        <v>24355</v>
      </c>
      <c r="F4" s="7">
        <f t="shared" si="1"/>
        <v>24434</v>
      </c>
      <c r="G4" s="7">
        <f t="shared" si="1"/>
        <v>23909</v>
      </c>
      <c r="H4" s="7">
        <f t="shared" si="1"/>
        <v>23411</v>
      </c>
      <c r="I4" s="7">
        <f t="shared" si="1"/>
        <v>22304</v>
      </c>
      <c r="J4" s="7">
        <f t="shared" si="1"/>
        <v>21608</v>
      </c>
      <c r="K4" s="7">
        <f t="shared" si="1"/>
        <v>21973</v>
      </c>
      <c r="L4" s="7">
        <f t="shared" ref="L4" si="2">SUM(L5:L15)</f>
        <v>22130</v>
      </c>
      <c r="M4" s="7"/>
    </row>
    <row r="5" spans="1:13" x14ac:dyDescent="0.2">
      <c r="A5" s="6"/>
      <c r="B5" s="5" t="s">
        <v>10</v>
      </c>
      <c r="C5" s="9">
        <v>15445</v>
      </c>
      <c r="D5" s="9">
        <v>15655</v>
      </c>
      <c r="E5" s="9">
        <v>16397</v>
      </c>
      <c r="F5" s="9">
        <v>16563</v>
      </c>
      <c r="G5" s="9">
        <v>16299</v>
      </c>
      <c r="H5" s="9">
        <v>15708</v>
      </c>
      <c r="I5" s="9">
        <v>14800</v>
      </c>
      <c r="J5" s="9">
        <v>14033</v>
      </c>
      <c r="K5" s="9">
        <v>14257</v>
      </c>
      <c r="L5" s="9">
        <v>14220</v>
      </c>
      <c r="M5" s="9"/>
    </row>
    <row r="6" spans="1:13" x14ac:dyDescent="0.2">
      <c r="A6" s="6"/>
      <c r="B6" s="5" t="s">
        <v>11</v>
      </c>
      <c r="C6" s="9">
        <v>2582</v>
      </c>
      <c r="D6" s="9">
        <v>2723</v>
      </c>
      <c r="E6" s="9">
        <v>2804</v>
      </c>
      <c r="F6" s="9">
        <v>2968</v>
      </c>
      <c r="G6" s="9">
        <v>3178</v>
      </c>
      <c r="H6" s="9">
        <v>3158</v>
      </c>
      <c r="I6" s="9">
        <v>3108</v>
      </c>
      <c r="J6" s="9">
        <v>3245</v>
      </c>
      <c r="K6" s="9">
        <v>3377</v>
      </c>
      <c r="L6" s="9">
        <v>3544</v>
      </c>
      <c r="M6" s="9"/>
    </row>
    <row r="7" spans="1:13" x14ac:dyDescent="0.2">
      <c r="A7" s="6"/>
      <c r="B7" s="5" t="s">
        <v>5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/>
    </row>
    <row r="8" spans="1:13" x14ac:dyDescent="0.2">
      <c r="A8" s="6"/>
      <c r="B8" s="5" t="s">
        <v>12</v>
      </c>
      <c r="C8" s="9">
        <v>354</v>
      </c>
      <c r="D8" s="9">
        <v>384</v>
      </c>
      <c r="E8" s="9">
        <v>396</v>
      </c>
      <c r="F8" s="9">
        <v>420</v>
      </c>
      <c r="G8" s="9">
        <v>492</v>
      </c>
      <c r="H8" s="9">
        <v>661</v>
      </c>
      <c r="I8" s="9">
        <v>696</v>
      </c>
      <c r="J8" s="9">
        <v>852</v>
      </c>
      <c r="K8" s="9">
        <v>959</v>
      </c>
      <c r="L8" s="9">
        <v>995</v>
      </c>
      <c r="M8" s="9"/>
    </row>
    <row r="9" spans="1:13" x14ac:dyDescent="0.2">
      <c r="A9" s="6"/>
      <c r="B9" s="5" t="s">
        <v>13</v>
      </c>
      <c r="C9" s="9">
        <v>2323</v>
      </c>
      <c r="D9" s="9">
        <v>2675</v>
      </c>
      <c r="E9" s="9">
        <v>2841</v>
      </c>
      <c r="F9" s="9">
        <v>2588</v>
      </c>
      <c r="G9" s="9">
        <v>2180</v>
      </c>
      <c r="H9" s="9">
        <v>2137</v>
      </c>
      <c r="I9" s="9">
        <v>1990</v>
      </c>
      <c r="J9" s="9">
        <v>1804</v>
      </c>
      <c r="K9" s="9">
        <v>1765</v>
      </c>
      <c r="L9" s="9">
        <v>1708</v>
      </c>
      <c r="M9" s="9"/>
    </row>
    <row r="10" spans="1:13" x14ac:dyDescent="0.2">
      <c r="A10" s="6"/>
      <c r="B10" s="5" t="s">
        <v>6</v>
      </c>
      <c r="C10" s="9">
        <v>1</v>
      </c>
      <c r="D10" s="9">
        <v>1</v>
      </c>
      <c r="E10" s="9">
        <v>0</v>
      </c>
      <c r="F10" s="9">
        <v>0</v>
      </c>
      <c r="G10" s="9">
        <v>0</v>
      </c>
      <c r="H10" s="9">
        <v>1</v>
      </c>
      <c r="I10" s="9">
        <v>0</v>
      </c>
      <c r="J10" s="9">
        <v>0</v>
      </c>
      <c r="K10" s="9">
        <v>0</v>
      </c>
      <c r="L10" s="9">
        <v>0</v>
      </c>
      <c r="M10" s="9"/>
    </row>
    <row r="11" spans="1:13" x14ac:dyDescent="0.2">
      <c r="A11" s="6"/>
      <c r="B11" s="5" t="s">
        <v>7</v>
      </c>
      <c r="C11" s="9">
        <v>403</v>
      </c>
      <c r="D11" s="9">
        <v>426</v>
      </c>
      <c r="E11" s="9">
        <v>414</v>
      </c>
      <c r="F11" s="9">
        <v>453</v>
      </c>
      <c r="G11" s="9">
        <v>447</v>
      </c>
      <c r="H11" s="9">
        <v>443</v>
      </c>
      <c r="I11" s="9">
        <v>439</v>
      </c>
      <c r="J11" s="9">
        <v>433</v>
      </c>
      <c r="K11" s="9">
        <v>454</v>
      </c>
      <c r="L11" s="9">
        <v>482</v>
      </c>
      <c r="M11" s="9"/>
    </row>
    <row r="12" spans="1:13" x14ac:dyDescent="0.2">
      <c r="A12" s="6"/>
      <c r="B12" s="5" t="s">
        <v>14</v>
      </c>
      <c r="C12" s="9">
        <v>550</v>
      </c>
      <c r="D12" s="9">
        <v>811</v>
      </c>
      <c r="E12" s="9">
        <v>931</v>
      </c>
      <c r="F12" s="9">
        <v>832</v>
      </c>
      <c r="G12" s="9">
        <v>627</v>
      </c>
      <c r="H12" s="9">
        <v>630</v>
      </c>
      <c r="I12" s="9">
        <v>634</v>
      </c>
      <c r="J12" s="9">
        <v>660</v>
      </c>
      <c r="K12" s="9">
        <v>631</v>
      </c>
      <c r="L12" s="9">
        <v>623</v>
      </c>
      <c r="M12" s="9"/>
    </row>
    <row r="13" spans="1:13" x14ac:dyDescent="0.2">
      <c r="A13" s="6"/>
      <c r="B13" s="5" t="s">
        <v>8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1</v>
      </c>
      <c r="I13" s="9">
        <v>0</v>
      </c>
      <c r="J13" s="9">
        <v>0</v>
      </c>
      <c r="K13" s="9">
        <v>0</v>
      </c>
      <c r="L13" s="9">
        <v>0</v>
      </c>
      <c r="M13" s="9"/>
    </row>
    <row r="14" spans="1:13" x14ac:dyDescent="0.2">
      <c r="A14" s="6"/>
      <c r="B14" s="5" t="s">
        <v>15</v>
      </c>
      <c r="C14" s="9">
        <v>0</v>
      </c>
      <c r="D14" s="9">
        <v>1</v>
      </c>
      <c r="E14" s="9">
        <v>32</v>
      </c>
      <c r="F14" s="9">
        <v>81</v>
      </c>
      <c r="G14" s="9">
        <v>163</v>
      </c>
      <c r="H14" s="9">
        <v>205</v>
      </c>
      <c r="I14" s="9">
        <v>226</v>
      </c>
      <c r="J14" s="9">
        <v>223</v>
      </c>
      <c r="K14" s="9">
        <v>186</v>
      </c>
      <c r="L14" s="9">
        <v>185</v>
      </c>
      <c r="M14" s="9"/>
    </row>
    <row r="15" spans="1:13" x14ac:dyDescent="0.2">
      <c r="A15" s="10"/>
      <c r="B15" s="11" t="s">
        <v>17</v>
      </c>
      <c r="C15" s="12">
        <v>560</v>
      </c>
      <c r="D15" s="12">
        <v>557</v>
      </c>
      <c r="E15" s="12">
        <v>540</v>
      </c>
      <c r="F15" s="12">
        <v>529</v>
      </c>
      <c r="G15" s="12">
        <v>523</v>
      </c>
      <c r="H15" s="12">
        <v>467</v>
      </c>
      <c r="I15" s="12">
        <v>411</v>
      </c>
      <c r="J15" s="12">
        <v>358</v>
      </c>
      <c r="K15" s="12">
        <v>344</v>
      </c>
      <c r="L15" s="12">
        <v>373</v>
      </c>
      <c r="M15" s="34"/>
    </row>
    <row r="16" spans="1:13" ht="10.5" x14ac:dyDescent="0.25">
      <c r="A16" s="5" t="s">
        <v>2</v>
      </c>
      <c r="B16" s="5"/>
      <c r="C16" s="7">
        <f t="shared" ref="C16:K16" si="3">SUM(C17:C28)</f>
        <v>5787</v>
      </c>
      <c r="D16" s="7">
        <f t="shared" si="3"/>
        <v>5669</v>
      </c>
      <c r="E16" s="7">
        <f t="shared" si="3"/>
        <v>5678</v>
      </c>
      <c r="F16" s="7">
        <f t="shared" si="3"/>
        <v>5782</v>
      </c>
      <c r="G16" s="7">
        <f t="shared" si="3"/>
        <v>5808</v>
      </c>
      <c r="H16" s="7">
        <f t="shared" si="3"/>
        <v>5874</v>
      </c>
      <c r="I16" s="7">
        <f t="shared" si="3"/>
        <v>6141</v>
      </c>
      <c r="J16" s="7">
        <f t="shared" si="3"/>
        <v>6415</v>
      </c>
      <c r="K16" s="7">
        <f t="shared" si="3"/>
        <v>6156</v>
      </c>
      <c r="L16" s="7">
        <f t="shared" ref="L16" si="4">SUM(L17:L28)</f>
        <v>6079</v>
      </c>
      <c r="M16" s="7"/>
    </row>
    <row r="17" spans="1:23" x14ac:dyDescent="0.2">
      <c r="A17" s="5"/>
      <c r="B17" s="5" t="s">
        <v>10</v>
      </c>
      <c r="C17" s="8">
        <v>2035</v>
      </c>
      <c r="D17" s="8">
        <v>2014</v>
      </c>
      <c r="E17" s="8">
        <v>1959</v>
      </c>
      <c r="F17" s="8">
        <v>1908</v>
      </c>
      <c r="G17" s="8">
        <v>1910</v>
      </c>
      <c r="H17" s="8">
        <v>1903</v>
      </c>
      <c r="I17" s="8">
        <v>1844</v>
      </c>
      <c r="J17" s="8">
        <v>1855</v>
      </c>
      <c r="K17" s="8">
        <v>1811</v>
      </c>
      <c r="L17" s="8">
        <v>1738</v>
      </c>
      <c r="M17" s="8"/>
    </row>
    <row r="18" spans="1:23" x14ac:dyDescent="0.2">
      <c r="A18" s="5"/>
      <c r="B18" s="5" t="s">
        <v>11</v>
      </c>
      <c r="C18" s="8">
        <v>1227</v>
      </c>
      <c r="D18" s="8">
        <v>1203</v>
      </c>
      <c r="E18" s="8">
        <v>1273</v>
      </c>
      <c r="F18" s="8">
        <v>1407</v>
      </c>
      <c r="G18" s="8">
        <v>1506</v>
      </c>
      <c r="H18" s="8">
        <v>1504</v>
      </c>
      <c r="I18" s="8">
        <v>1745</v>
      </c>
      <c r="J18" s="8">
        <v>1864</v>
      </c>
      <c r="K18" s="8">
        <v>1787</v>
      </c>
      <c r="L18" s="8">
        <v>1808</v>
      </c>
      <c r="M18" s="8"/>
    </row>
    <row r="19" spans="1:23" x14ac:dyDescent="0.2">
      <c r="A19" s="5"/>
      <c r="B19" s="5" t="s">
        <v>5</v>
      </c>
      <c r="C19" s="8">
        <v>67</v>
      </c>
      <c r="D19" s="8">
        <v>73</v>
      </c>
      <c r="E19" s="8">
        <v>75</v>
      </c>
      <c r="F19" s="8">
        <v>81</v>
      </c>
      <c r="G19" s="8">
        <v>77</v>
      </c>
      <c r="H19" s="8">
        <v>74</v>
      </c>
      <c r="I19" s="8">
        <v>68</v>
      </c>
      <c r="J19" s="8">
        <v>70</v>
      </c>
      <c r="K19" s="8">
        <v>66</v>
      </c>
      <c r="L19" s="8">
        <v>66</v>
      </c>
      <c r="M19" s="8"/>
    </row>
    <row r="20" spans="1:23" x14ac:dyDescent="0.2">
      <c r="A20" s="5"/>
      <c r="B20" s="5" t="s">
        <v>12</v>
      </c>
      <c r="C20" s="8">
        <v>638</v>
      </c>
      <c r="D20" s="8">
        <v>593</v>
      </c>
      <c r="E20" s="8">
        <v>571</v>
      </c>
      <c r="F20" s="8">
        <v>582</v>
      </c>
      <c r="G20" s="8">
        <v>557</v>
      </c>
      <c r="H20" s="8">
        <v>579</v>
      </c>
      <c r="I20" s="8">
        <v>613</v>
      </c>
      <c r="J20" s="8">
        <v>689</v>
      </c>
      <c r="K20" s="8">
        <v>619</v>
      </c>
      <c r="L20" s="8">
        <v>575</v>
      </c>
      <c r="M20" s="8"/>
    </row>
    <row r="21" spans="1:23" x14ac:dyDescent="0.2">
      <c r="A21" s="5"/>
      <c r="B21" s="5" t="s">
        <v>13</v>
      </c>
      <c r="C21" s="8">
        <v>316</v>
      </c>
      <c r="D21" s="8">
        <v>302</v>
      </c>
      <c r="E21" s="8">
        <v>300</v>
      </c>
      <c r="F21" s="8">
        <v>276</v>
      </c>
      <c r="G21" s="8">
        <v>269</v>
      </c>
      <c r="H21" s="8">
        <v>284</v>
      </c>
      <c r="I21" s="8">
        <v>279</v>
      </c>
      <c r="J21" s="8">
        <v>294</v>
      </c>
      <c r="K21" s="8">
        <v>273</v>
      </c>
      <c r="L21" s="8">
        <v>274</v>
      </c>
      <c r="M21" s="8"/>
    </row>
    <row r="22" spans="1:23" x14ac:dyDescent="0.2">
      <c r="A22" s="5"/>
      <c r="B22" s="5" t="s">
        <v>6</v>
      </c>
      <c r="C22" s="8">
        <v>17</v>
      </c>
      <c r="D22" s="8">
        <v>13</v>
      </c>
      <c r="E22" s="8">
        <v>22</v>
      </c>
      <c r="F22" s="8">
        <v>17</v>
      </c>
      <c r="G22" s="8">
        <v>23</v>
      </c>
      <c r="H22" s="8">
        <v>23</v>
      </c>
      <c r="I22" s="8">
        <v>13</v>
      </c>
      <c r="J22" s="8">
        <v>9</v>
      </c>
      <c r="K22" s="8">
        <v>8</v>
      </c>
      <c r="L22" s="8">
        <v>9</v>
      </c>
      <c r="M22" s="8"/>
    </row>
    <row r="23" spans="1:23" x14ac:dyDescent="0.2">
      <c r="A23" s="5"/>
      <c r="B23" s="5" t="s">
        <v>7</v>
      </c>
      <c r="C23" s="8">
        <v>302</v>
      </c>
      <c r="D23" s="8">
        <v>290</v>
      </c>
      <c r="E23" s="8">
        <v>322</v>
      </c>
      <c r="F23" s="8">
        <v>298</v>
      </c>
      <c r="G23" s="8">
        <v>294</v>
      </c>
      <c r="H23" s="8">
        <v>288</v>
      </c>
      <c r="I23" s="8">
        <v>292</v>
      </c>
      <c r="J23" s="8">
        <v>296</v>
      </c>
      <c r="K23" s="8">
        <v>310</v>
      </c>
      <c r="L23" s="8">
        <v>326</v>
      </c>
      <c r="M23" s="8"/>
    </row>
    <row r="24" spans="1:23" x14ac:dyDescent="0.2">
      <c r="A24" s="5"/>
      <c r="B24" s="5" t="s">
        <v>14</v>
      </c>
      <c r="C24" s="8">
        <v>217</v>
      </c>
      <c r="D24" s="8">
        <v>226</v>
      </c>
      <c r="E24" s="8">
        <v>247</v>
      </c>
      <c r="F24" s="8">
        <v>244</v>
      </c>
      <c r="G24" s="8">
        <v>241</v>
      </c>
      <c r="H24" s="8">
        <v>267</v>
      </c>
      <c r="I24" s="8">
        <v>272</v>
      </c>
      <c r="J24" s="8">
        <v>314</v>
      </c>
      <c r="K24" s="8">
        <v>291</v>
      </c>
      <c r="L24" s="8">
        <v>295</v>
      </c>
      <c r="M24" s="8"/>
    </row>
    <row r="25" spans="1:23" x14ac:dyDescent="0.2">
      <c r="A25" s="5"/>
      <c r="B25" s="5" t="s">
        <v>8</v>
      </c>
      <c r="C25" s="8">
        <v>78</v>
      </c>
      <c r="D25" s="8">
        <v>67</v>
      </c>
      <c r="E25" s="8">
        <v>68</v>
      </c>
      <c r="F25" s="8">
        <v>67</v>
      </c>
      <c r="G25" s="8">
        <v>65</v>
      </c>
      <c r="H25" s="8">
        <v>56</v>
      </c>
      <c r="I25" s="8">
        <v>60</v>
      </c>
      <c r="J25" s="8">
        <v>51</v>
      </c>
      <c r="K25" s="8">
        <v>48</v>
      </c>
      <c r="L25" s="8">
        <v>49</v>
      </c>
      <c r="M25" s="8"/>
    </row>
    <row r="26" spans="1:23" x14ac:dyDescent="0.2">
      <c r="A26" s="5"/>
      <c r="B26" s="5" t="s">
        <v>15</v>
      </c>
      <c r="C26" s="8">
        <v>311</v>
      </c>
      <c r="D26" s="8">
        <v>340</v>
      </c>
      <c r="E26" s="8">
        <v>331</v>
      </c>
      <c r="F26" s="8">
        <v>335</v>
      </c>
      <c r="G26" s="8">
        <v>302</v>
      </c>
      <c r="H26" s="8">
        <v>324</v>
      </c>
      <c r="I26" s="8">
        <v>368</v>
      </c>
      <c r="J26" s="8">
        <v>366</v>
      </c>
      <c r="K26" s="8">
        <v>340</v>
      </c>
      <c r="L26" s="8">
        <v>295</v>
      </c>
      <c r="M26" s="8"/>
      <c r="O26" s="29"/>
      <c r="P26" s="29"/>
      <c r="Q26" s="29"/>
      <c r="R26" s="29"/>
      <c r="S26" s="29"/>
      <c r="T26" s="29"/>
      <c r="U26" s="29"/>
      <c r="V26" s="29"/>
      <c r="W26" s="29"/>
    </row>
    <row r="27" spans="1:23" x14ac:dyDescent="0.2">
      <c r="A27" s="5"/>
      <c r="B27" s="5" t="s">
        <v>16</v>
      </c>
      <c r="C27" s="8">
        <v>579</v>
      </c>
      <c r="D27" s="8">
        <v>548</v>
      </c>
      <c r="E27" s="8">
        <v>510</v>
      </c>
      <c r="F27" s="8">
        <v>567</v>
      </c>
      <c r="G27" s="8">
        <v>563</v>
      </c>
      <c r="H27" s="8">
        <v>572</v>
      </c>
      <c r="I27" s="8">
        <v>587</v>
      </c>
      <c r="J27" s="8">
        <v>607</v>
      </c>
      <c r="K27" s="8">
        <v>603</v>
      </c>
      <c r="L27" s="8">
        <v>644</v>
      </c>
      <c r="M27" s="8"/>
    </row>
    <row r="28" spans="1:23" x14ac:dyDescent="0.2">
      <c r="A28" s="11"/>
      <c r="B28" s="11" t="s">
        <v>17</v>
      </c>
      <c r="C28" s="13">
        <v>0</v>
      </c>
      <c r="D28" s="13">
        <v>0</v>
      </c>
      <c r="E28" s="13">
        <v>0</v>
      </c>
      <c r="F28" s="13">
        <v>0</v>
      </c>
      <c r="G28" s="13">
        <v>1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8"/>
    </row>
    <row r="29" spans="1:23" ht="10.5" x14ac:dyDescent="0.25">
      <c r="A29" s="5" t="s">
        <v>3</v>
      </c>
      <c r="B29" s="5"/>
      <c r="C29" s="7">
        <f t="shared" ref="C29:K29" si="5">SUM(C30:C33)</f>
        <v>1812</v>
      </c>
      <c r="D29" s="7">
        <f t="shared" si="5"/>
        <v>1799</v>
      </c>
      <c r="E29" s="7">
        <f t="shared" si="5"/>
        <v>1835</v>
      </c>
      <c r="F29" s="7">
        <f t="shared" si="5"/>
        <v>1847</v>
      </c>
      <c r="G29" s="7">
        <f t="shared" si="5"/>
        <v>1841</v>
      </c>
      <c r="H29" s="7">
        <f t="shared" si="5"/>
        <v>1857</v>
      </c>
      <c r="I29" s="7">
        <f t="shared" si="5"/>
        <v>1873</v>
      </c>
      <c r="J29" s="7">
        <f t="shared" si="5"/>
        <v>1886</v>
      </c>
      <c r="K29" s="7">
        <f t="shared" si="5"/>
        <v>1886</v>
      </c>
      <c r="L29" s="7">
        <f t="shared" ref="L29" si="6">SUM(L30:L33)</f>
        <v>1833</v>
      </c>
      <c r="M29" s="7"/>
    </row>
    <row r="30" spans="1:23" x14ac:dyDescent="0.2">
      <c r="A30" s="5"/>
      <c r="B30" s="5" t="s">
        <v>5</v>
      </c>
      <c r="C30" s="8">
        <v>328</v>
      </c>
      <c r="D30" s="8">
        <v>322</v>
      </c>
      <c r="E30" s="8">
        <v>323</v>
      </c>
      <c r="F30" s="8">
        <v>329</v>
      </c>
      <c r="G30" s="8">
        <v>331</v>
      </c>
      <c r="H30" s="8">
        <v>334</v>
      </c>
      <c r="I30" s="8">
        <v>327</v>
      </c>
      <c r="J30" s="8">
        <v>332</v>
      </c>
      <c r="K30" s="8">
        <v>334</v>
      </c>
      <c r="L30" s="8">
        <v>325</v>
      </c>
      <c r="M30" s="8"/>
    </row>
    <row r="31" spans="1:23" x14ac:dyDescent="0.2">
      <c r="A31" s="5"/>
      <c r="B31" s="5" t="s">
        <v>6</v>
      </c>
      <c r="C31" s="8">
        <v>392</v>
      </c>
      <c r="D31" s="8">
        <v>392</v>
      </c>
      <c r="E31" s="8">
        <v>426</v>
      </c>
      <c r="F31" s="8">
        <v>419</v>
      </c>
      <c r="G31" s="8">
        <v>422</v>
      </c>
      <c r="H31" s="8">
        <v>431</v>
      </c>
      <c r="I31" s="8">
        <v>474</v>
      </c>
      <c r="J31" s="8">
        <v>501</v>
      </c>
      <c r="K31" s="8">
        <v>500</v>
      </c>
      <c r="L31" s="8">
        <v>492</v>
      </c>
      <c r="M31" s="8"/>
    </row>
    <row r="32" spans="1:23" x14ac:dyDescent="0.2">
      <c r="A32" s="5"/>
      <c r="B32" s="5" t="s">
        <v>7</v>
      </c>
      <c r="C32" s="8">
        <v>662</v>
      </c>
      <c r="D32" s="8">
        <v>657</v>
      </c>
      <c r="E32" s="8">
        <v>658</v>
      </c>
      <c r="F32" s="8">
        <v>668</v>
      </c>
      <c r="G32" s="8">
        <v>663</v>
      </c>
      <c r="H32" s="8">
        <v>666</v>
      </c>
      <c r="I32" s="8">
        <v>657</v>
      </c>
      <c r="J32" s="8">
        <v>667</v>
      </c>
      <c r="K32" s="8">
        <v>663</v>
      </c>
      <c r="L32" s="8">
        <v>658</v>
      </c>
      <c r="M32" s="8"/>
    </row>
    <row r="33" spans="1:13" x14ac:dyDescent="0.2">
      <c r="A33" s="11"/>
      <c r="B33" s="11" t="s">
        <v>8</v>
      </c>
      <c r="C33" s="13">
        <v>430</v>
      </c>
      <c r="D33" s="13">
        <v>428</v>
      </c>
      <c r="E33" s="13">
        <v>428</v>
      </c>
      <c r="F33" s="13">
        <v>431</v>
      </c>
      <c r="G33" s="13">
        <v>425</v>
      </c>
      <c r="H33" s="13">
        <v>426</v>
      </c>
      <c r="I33" s="13">
        <v>415</v>
      </c>
      <c r="J33" s="13">
        <v>386</v>
      </c>
      <c r="K33" s="13">
        <v>389</v>
      </c>
      <c r="L33" s="13">
        <v>358</v>
      </c>
      <c r="M33" s="8"/>
    </row>
    <row r="34" spans="1:13" ht="10.5" x14ac:dyDescent="0.25">
      <c r="A34" s="5" t="s">
        <v>4</v>
      </c>
      <c r="B34" s="5"/>
      <c r="C34" s="7">
        <f t="shared" ref="C34:K34" si="7">SUM(C35:C40)</f>
        <v>1417</v>
      </c>
      <c r="D34" s="7">
        <f t="shared" si="7"/>
        <v>1306</v>
      </c>
      <c r="E34" s="7">
        <f t="shared" si="7"/>
        <v>1323</v>
      </c>
      <c r="F34" s="7">
        <f t="shared" si="7"/>
        <v>1398</v>
      </c>
      <c r="G34" s="7">
        <f t="shared" si="7"/>
        <v>1292</v>
      </c>
      <c r="H34" s="7">
        <f t="shared" si="7"/>
        <v>1295</v>
      </c>
      <c r="I34" s="7">
        <f t="shared" si="7"/>
        <v>1282</v>
      </c>
      <c r="J34" s="7">
        <f t="shared" si="7"/>
        <v>1297</v>
      </c>
      <c r="K34" s="7">
        <f t="shared" si="7"/>
        <v>1302</v>
      </c>
      <c r="L34" s="7">
        <f t="shared" ref="L34" si="8">SUM(L35:L40)</f>
        <v>1410</v>
      </c>
      <c r="M34" s="7"/>
    </row>
    <row r="35" spans="1:13" x14ac:dyDescent="0.2">
      <c r="A35" s="5"/>
      <c r="B35" s="5" t="s">
        <v>10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/>
    </row>
    <row r="36" spans="1:13" x14ac:dyDescent="0.2">
      <c r="A36" s="5"/>
      <c r="B36" s="5" t="s">
        <v>5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/>
    </row>
    <row r="37" spans="1:13" x14ac:dyDescent="0.2">
      <c r="A37" s="5"/>
      <c r="B37" s="5" t="s">
        <v>7</v>
      </c>
      <c r="C37" s="8">
        <v>1057</v>
      </c>
      <c r="D37" s="8">
        <v>959</v>
      </c>
      <c r="E37" s="8">
        <v>1007</v>
      </c>
      <c r="F37" s="8">
        <v>1101</v>
      </c>
      <c r="G37" s="8">
        <v>1001</v>
      </c>
      <c r="H37" s="8">
        <v>1014</v>
      </c>
      <c r="I37" s="8">
        <v>989</v>
      </c>
      <c r="J37" s="8">
        <v>1019</v>
      </c>
      <c r="K37" s="8">
        <v>1033</v>
      </c>
      <c r="L37" s="8">
        <v>1105</v>
      </c>
      <c r="M37" s="8"/>
    </row>
    <row r="38" spans="1:13" x14ac:dyDescent="0.2">
      <c r="A38" s="5"/>
      <c r="B38" s="5" t="s">
        <v>8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/>
    </row>
    <row r="39" spans="1:13" x14ac:dyDescent="0.2">
      <c r="A39" s="5"/>
      <c r="B39" s="5" t="s">
        <v>15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/>
    </row>
    <row r="40" spans="1:13" x14ac:dyDescent="0.2">
      <c r="A40" s="11"/>
      <c r="B40" s="11" t="s">
        <v>16</v>
      </c>
      <c r="C40" s="13">
        <v>360</v>
      </c>
      <c r="D40" s="13">
        <v>347</v>
      </c>
      <c r="E40" s="13">
        <v>316</v>
      </c>
      <c r="F40" s="13">
        <v>297</v>
      </c>
      <c r="G40" s="13">
        <v>291</v>
      </c>
      <c r="H40" s="13">
        <v>281</v>
      </c>
      <c r="I40" s="13">
        <v>293</v>
      </c>
      <c r="J40" s="13">
        <v>278</v>
      </c>
      <c r="K40" s="13">
        <v>269</v>
      </c>
      <c r="L40" s="13">
        <v>305</v>
      </c>
      <c r="M40" s="8"/>
    </row>
    <row r="41" spans="1:13" ht="10.5" x14ac:dyDescent="0.25">
      <c r="A41" s="11" t="s">
        <v>18</v>
      </c>
      <c r="B41" s="30"/>
      <c r="C41" s="14">
        <f t="shared" ref="C41:K41" si="9">SUM(C42:C53)</f>
        <v>31234</v>
      </c>
      <c r="D41" s="14">
        <f t="shared" si="9"/>
        <v>32007</v>
      </c>
      <c r="E41" s="14">
        <f t="shared" si="9"/>
        <v>33191</v>
      </c>
      <c r="F41" s="14">
        <f t="shared" si="9"/>
        <v>33461</v>
      </c>
      <c r="G41" s="14">
        <f t="shared" si="9"/>
        <v>32850</v>
      </c>
      <c r="H41" s="14">
        <f t="shared" si="9"/>
        <v>32437</v>
      </c>
      <c r="I41" s="14">
        <f t="shared" si="9"/>
        <v>31600</v>
      </c>
      <c r="J41" s="14">
        <f t="shared" si="9"/>
        <v>31206</v>
      </c>
      <c r="K41" s="14">
        <f t="shared" si="9"/>
        <v>31317</v>
      </c>
      <c r="L41" s="14">
        <f t="shared" ref="L41" si="10">SUM(L42:L53)</f>
        <v>31452</v>
      </c>
      <c r="M41" s="35"/>
    </row>
    <row r="42" spans="1:13" x14ac:dyDescent="0.2">
      <c r="A42" s="5"/>
      <c r="B42" s="5" t="s">
        <v>10</v>
      </c>
      <c r="C42" s="8">
        <f t="shared" ref="C42:K42" si="11">SUM(C35,C17,C5)</f>
        <v>17480</v>
      </c>
      <c r="D42" s="8">
        <f t="shared" si="11"/>
        <v>17669</v>
      </c>
      <c r="E42" s="8">
        <f t="shared" si="11"/>
        <v>18356</v>
      </c>
      <c r="F42" s="8">
        <f t="shared" si="11"/>
        <v>18471</v>
      </c>
      <c r="G42" s="8">
        <f t="shared" si="11"/>
        <v>18209</v>
      </c>
      <c r="H42" s="8">
        <f t="shared" si="11"/>
        <v>17611</v>
      </c>
      <c r="I42" s="8">
        <f t="shared" si="11"/>
        <v>16644</v>
      </c>
      <c r="J42" s="8">
        <f t="shared" si="11"/>
        <v>15888</v>
      </c>
      <c r="K42" s="8">
        <f t="shared" si="11"/>
        <v>16068</v>
      </c>
      <c r="L42" s="8">
        <f t="shared" ref="L42" si="12">SUM(L35,L17,L5)</f>
        <v>15958</v>
      </c>
      <c r="M42" s="8"/>
    </row>
    <row r="43" spans="1:13" x14ac:dyDescent="0.2">
      <c r="A43" s="5"/>
      <c r="B43" s="5" t="s">
        <v>11</v>
      </c>
      <c r="C43" s="8">
        <f t="shared" ref="C43:K43" si="13">SUM(C18,C6)</f>
        <v>3809</v>
      </c>
      <c r="D43" s="8">
        <f t="shared" si="13"/>
        <v>3926</v>
      </c>
      <c r="E43" s="8">
        <f t="shared" si="13"/>
        <v>4077</v>
      </c>
      <c r="F43" s="8">
        <f t="shared" si="13"/>
        <v>4375</v>
      </c>
      <c r="G43" s="8">
        <f t="shared" si="13"/>
        <v>4684</v>
      </c>
      <c r="H43" s="8">
        <f t="shared" si="13"/>
        <v>4662</v>
      </c>
      <c r="I43" s="8">
        <f t="shared" si="13"/>
        <v>4853</v>
      </c>
      <c r="J43" s="8">
        <f t="shared" si="13"/>
        <v>5109</v>
      </c>
      <c r="K43" s="8">
        <f t="shared" si="13"/>
        <v>5164</v>
      </c>
      <c r="L43" s="8">
        <f t="shared" ref="L43" si="14">SUM(L18,L6)</f>
        <v>5352</v>
      </c>
      <c r="M43" s="8"/>
    </row>
    <row r="44" spans="1:13" x14ac:dyDescent="0.2">
      <c r="A44" s="5"/>
      <c r="B44" s="5" t="s">
        <v>5</v>
      </c>
      <c r="C44" s="8">
        <f t="shared" ref="C44:K44" si="15">SUM(C36,C30,C19,C7)</f>
        <v>395</v>
      </c>
      <c r="D44" s="8">
        <f t="shared" si="15"/>
        <v>395</v>
      </c>
      <c r="E44" s="8">
        <f t="shared" si="15"/>
        <v>398</v>
      </c>
      <c r="F44" s="8">
        <f t="shared" si="15"/>
        <v>410</v>
      </c>
      <c r="G44" s="8">
        <f t="shared" si="15"/>
        <v>408</v>
      </c>
      <c r="H44" s="8">
        <f t="shared" si="15"/>
        <v>408</v>
      </c>
      <c r="I44" s="8">
        <f t="shared" si="15"/>
        <v>395</v>
      </c>
      <c r="J44" s="8">
        <f t="shared" si="15"/>
        <v>402</v>
      </c>
      <c r="K44" s="8">
        <f t="shared" si="15"/>
        <v>400</v>
      </c>
      <c r="L44" s="8">
        <f t="shared" ref="L44" si="16">SUM(L36,L30,L19,L7)</f>
        <v>391</v>
      </c>
      <c r="M44" s="8"/>
    </row>
    <row r="45" spans="1:13" x14ac:dyDescent="0.2">
      <c r="A45" s="5"/>
      <c r="B45" s="5" t="s">
        <v>12</v>
      </c>
      <c r="C45" s="8">
        <f t="shared" ref="C45:K45" si="17">SUM(C20,C8)</f>
        <v>992</v>
      </c>
      <c r="D45" s="8">
        <f t="shared" si="17"/>
        <v>977</v>
      </c>
      <c r="E45" s="8">
        <f t="shared" si="17"/>
        <v>967</v>
      </c>
      <c r="F45" s="8">
        <f t="shared" si="17"/>
        <v>1002</v>
      </c>
      <c r="G45" s="8">
        <f t="shared" si="17"/>
        <v>1049</v>
      </c>
      <c r="H45" s="8">
        <f t="shared" si="17"/>
        <v>1240</v>
      </c>
      <c r="I45" s="8">
        <f t="shared" si="17"/>
        <v>1309</v>
      </c>
      <c r="J45" s="8">
        <f t="shared" si="17"/>
        <v>1541</v>
      </c>
      <c r="K45" s="8">
        <f t="shared" si="17"/>
        <v>1578</v>
      </c>
      <c r="L45" s="8">
        <f t="shared" ref="L45:L46" si="18">SUM(L20,L8)</f>
        <v>1570</v>
      </c>
      <c r="M45" s="8"/>
    </row>
    <row r="46" spans="1:13" x14ac:dyDescent="0.2">
      <c r="A46" s="5"/>
      <c r="B46" s="5" t="s">
        <v>13</v>
      </c>
      <c r="C46" s="8">
        <f t="shared" ref="C46:K46" si="19">SUM(C21,C9)</f>
        <v>2639</v>
      </c>
      <c r="D46" s="8">
        <f t="shared" si="19"/>
        <v>2977</v>
      </c>
      <c r="E46" s="8">
        <f t="shared" si="19"/>
        <v>3141</v>
      </c>
      <c r="F46" s="8">
        <f t="shared" si="19"/>
        <v>2864</v>
      </c>
      <c r="G46" s="8">
        <f t="shared" si="19"/>
        <v>2449</v>
      </c>
      <c r="H46" s="8">
        <f t="shared" si="19"/>
        <v>2421</v>
      </c>
      <c r="I46" s="8">
        <f t="shared" si="19"/>
        <v>2269</v>
      </c>
      <c r="J46" s="8">
        <f t="shared" si="19"/>
        <v>2098</v>
      </c>
      <c r="K46" s="8">
        <f t="shared" si="19"/>
        <v>2038</v>
      </c>
      <c r="L46" s="8">
        <f t="shared" si="18"/>
        <v>1982</v>
      </c>
      <c r="M46" s="8"/>
    </row>
    <row r="47" spans="1:13" x14ac:dyDescent="0.2">
      <c r="A47" s="5"/>
      <c r="B47" s="5" t="s">
        <v>6</v>
      </c>
      <c r="C47" s="8">
        <f t="shared" ref="C47:K47" si="20">SUM(C31,C22,C10)</f>
        <v>410</v>
      </c>
      <c r="D47" s="8">
        <f t="shared" si="20"/>
        <v>406</v>
      </c>
      <c r="E47" s="8">
        <f t="shared" si="20"/>
        <v>448</v>
      </c>
      <c r="F47" s="8">
        <f t="shared" si="20"/>
        <v>436</v>
      </c>
      <c r="G47" s="8">
        <f t="shared" si="20"/>
        <v>445</v>
      </c>
      <c r="H47" s="8">
        <f t="shared" si="20"/>
        <v>455</v>
      </c>
      <c r="I47" s="8">
        <f t="shared" si="20"/>
        <v>487</v>
      </c>
      <c r="J47" s="8">
        <f t="shared" si="20"/>
        <v>510</v>
      </c>
      <c r="K47" s="8">
        <f t="shared" si="20"/>
        <v>508</v>
      </c>
      <c r="L47" s="8">
        <f t="shared" ref="L47" si="21">SUM(L31,L22,L10)</f>
        <v>501</v>
      </c>
      <c r="M47" s="8"/>
    </row>
    <row r="48" spans="1:13" x14ac:dyDescent="0.2">
      <c r="A48" s="5"/>
      <c r="B48" s="5" t="s">
        <v>7</v>
      </c>
      <c r="C48" s="8">
        <f t="shared" ref="C48:K48" si="22">SUM(C37,C32,C23,C11)</f>
        <v>2424</v>
      </c>
      <c r="D48" s="8">
        <f t="shared" si="22"/>
        <v>2332</v>
      </c>
      <c r="E48" s="8">
        <f t="shared" si="22"/>
        <v>2401</v>
      </c>
      <c r="F48" s="8">
        <f t="shared" si="22"/>
        <v>2520</v>
      </c>
      <c r="G48" s="8">
        <f t="shared" si="22"/>
        <v>2405</v>
      </c>
      <c r="H48" s="8">
        <f t="shared" si="22"/>
        <v>2411</v>
      </c>
      <c r="I48" s="8">
        <f t="shared" si="22"/>
        <v>2377</v>
      </c>
      <c r="J48" s="8">
        <f t="shared" si="22"/>
        <v>2415</v>
      </c>
      <c r="K48" s="8">
        <f t="shared" si="22"/>
        <v>2460</v>
      </c>
      <c r="L48" s="8">
        <f t="shared" ref="L48" si="23">SUM(L37,L32,L23,L11)</f>
        <v>2571</v>
      </c>
      <c r="M48" s="8"/>
    </row>
    <row r="49" spans="1:22" x14ac:dyDescent="0.2">
      <c r="A49" s="5"/>
      <c r="B49" s="5" t="s">
        <v>14</v>
      </c>
      <c r="C49" s="8">
        <f t="shared" ref="C49:K49" si="24">SUM(C24,C12)</f>
        <v>767</v>
      </c>
      <c r="D49" s="8">
        <f t="shared" si="24"/>
        <v>1037</v>
      </c>
      <c r="E49" s="8">
        <f t="shared" si="24"/>
        <v>1178</v>
      </c>
      <c r="F49" s="8">
        <f t="shared" si="24"/>
        <v>1076</v>
      </c>
      <c r="G49" s="8">
        <f t="shared" si="24"/>
        <v>868</v>
      </c>
      <c r="H49" s="8">
        <f t="shared" si="24"/>
        <v>897</v>
      </c>
      <c r="I49" s="8">
        <f t="shared" si="24"/>
        <v>906</v>
      </c>
      <c r="J49" s="8">
        <f t="shared" si="24"/>
        <v>974</v>
      </c>
      <c r="K49" s="8">
        <f t="shared" si="24"/>
        <v>922</v>
      </c>
      <c r="L49" s="8">
        <f t="shared" ref="L49" si="25">SUM(L24,L12)</f>
        <v>918</v>
      </c>
      <c r="M49" s="8"/>
    </row>
    <row r="50" spans="1:22" x14ac:dyDescent="0.2">
      <c r="A50" s="5"/>
      <c r="B50" s="5" t="s">
        <v>8</v>
      </c>
      <c r="C50" s="8">
        <f t="shared" ref="C50:K50" si="26">SUM(C13,C25,C38,C33)</f>
        <v>508</v>
      </c>
      <c r="D50" s="8">
        <f t="shared" si="26"/>
        <v>495</v>
      </c>
      <c r="E50" s="8">
        <f t="shared" si="26"/>
        <v>496</v>
      </c>
      <c r="F50" s="8">
        <f t="shared" si="26"/>
        <v>498</v>
      </c>
      <c r="G50" s="8">
        <f t="shared" si="26"/>
        <v>490</v>
      </c>
      <c r="H50" s="8">
        <f t="shared" si="26"/>
        <v>483</v>
      </c>
      <c r="I50" s="8">
        <f t="shared" si="26"/>
        <v>475</v>
      </c>
      <c r="J50" s="8">
        <f t="shared" si="26"/>
        <v>437</v>
      </c>
      <c r="K50" s="8">
        <f t="shared" si="26"/>
        <v>437</v>
      </c>
      <c r="L50" s="8">
        <f t="shared" ref="L50" si="27">SUM(L13,L25,L38,L33)</f>
        <v>407</v>
      </c>
      <c r="M50" s="8"/>
    </row>
    <row r="51" spans="1:22" x14ac:dyDescent="0.2">
      <c r="A51" s="5"/>
      <c r="B51" s="5" t="s">
        <v>15</v>
      </c>
      <c r="C51" s="8">
        <f t="shared" ref="C51:K51" si="28">SUM(C39,C26,C14)</f>
        <v>311</v>
      </c>
      <c r="D51" s="8">
        <f t="shared" si="28"/>
        <v>341</v>
      </c>
      <c r="E51" s="8">
        <f t="shared" si="28"/>
        <v>363</v>
      </c>
      <c r="F51" s="8">
        <f t="shared" si="28"/>
        <v>416</v>
      </c>
      <c r="G51" s="8">
        <f t="shared" si="28"/>
        <v>465</v>
      </c>
      <c r="H51" s="8">
        <f t="shared" si="28"/>
        <v>529</v>
      </c>
      <c r="I51" s="8">
        <f t="shared" si="28"/>
        <v>594</v>
      </c>
      <c r="J51" s="8">
        <f t="shared" si="28"/>
        <v>589</v>
      </c>
      <c r="K51" s="8">
        <f t="shared" si="28"/>
        <v>526</v>
      </c>
      <c r="L51" s="8">
        <f t="shared" ref="L51" si="29">SUM(L39,L26,L14)</f>
        <v>480</v>
      </c>
      <c r="M51" s="8"/>
    </row>
    <row r="52" spans="1:22" x14ac:dyDescent="0.2">
      <c r="A52" s="5"/>
      <c r="B52" s="5" t="s">
        <v>16</v>
      </c>
      <c r="C52" s="8">
        <f t="shared" ref="C52:K52" si="30">SUM(C40,C27)</f>
        <v>939</v>
      </c>
      <c r="D52" s="8">
        <f t="shared" si="30"/>
        <v>895</v>
      </c>
      <c r="E52" s="8">
        <f t="shared" si="30"/>
        <v>826</v>
      </c>
      <c r="F52" s="8">
        <f t="shared" si="30"/>
        <v>864</v>
      </c>
      <c r="G52" s="8">
        <f t="shared" si="30"/>
        <v>854</v>
      </c>
      <c r="H52" s="8">
        <f t="shared" si="30"/>
        <v>853</v>
      </c>
      <c r="I52" s="8">
        <f t="shared" si="30"/>
        <v>880</v>
      </c>
      <c r="J52" s="8">
        <f t="shared" si="30"/>
        <v>885</v>
      </c>
      <c r="K52" s="8">
        <f t="shared" si="30"/>
        <v>872</v>
      </c>
      <c r="L52" s="8">
        <f t="shared" ref="L52" si="31">SUM(L40,L27)</f>
        <v>949</v>
      </c>
      <c r="M52" s="8"/>
    </row>
    <row r="53" spans="1:22" x14ac:dyDescent="0.2">
      <c r="A53" s="3"/>
      <c r="B53" s="3" t="s">
        <v>17</v>
      </c>
      <c r="C53" s="15">
        <f t="shared" ref="C53:K53" si="32">SUM(C28,C15)</f>
        <v>560</v>
      </c>
      <c r="D53" s="15">
        <f t="shared" si="32"/>
        <v>557</v>
      </c>
      <c r="E53" s="15">
        <f t="shared" si="32"/>
        <v>540</v>
      </c>
      <c r="F53" s="15">
        <f t="shared" si="32"/>
        <v>529</v>
      </c>
      <c r="G53" s="15">
        <f t="shared" si="32"/>
        <v>524</v>
      </c>
      <c r="H53" s="15">
        <f t="shared" si="32"/>
        <v>467</v>
      </c>
      <c r="I53" s="15">
        <f t="shared" si="32"/>
        <v>411</v>
      </c>
      <c r="J53" s="15">
        <f t="shared" si="32"/>
        <v>358</v>
      </c>
      <c r="K53" s="15">
        <f t="shared" si="32"/>
        <v>344</v>
      </c>
      <c r="L53" s="15">
        <f t="shared" ref="L53" si="33">SUM(L28,L15)</f>
        <v>373</v>
      </c>
      <c r="M53" s="8"/>
    </row>
    <row r="54" spans="1:22" x14ac:dyDescent="0.2">
      <c r="A54" s="5" t="s">
        <v>9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32" t="s">
        <v>37</v>
      </c>
      <c r="M54" s="32"/>
      <c r="N54" s="24"/>
      <c r="O54" s="24"/>
      <c r="P54" s="24"/>
      <c r="Q54" s="24"/>
      <c r="R54" s="24"/>
      <c r="S54" s="24"/>
      <c r="T54" s="24"/>
      <c r="U54" s="24"/>
      <c r="V54" s="24"/>
    </row>
    <row r="55" spans="1:22" ht="10.5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24"/>
      <c r="O55" s="25" t="s">
        <v>19</v>
      </c>
      <c r="P55" s="24"/>
      <c r="Q55" s="24"/>
      <c r="R55" s="24"/>
      <c r="S55" s="24"/>
      <c r="T55" s="24"/>
      <c r="U55" s="24"/>
      <c r="V55" s="24"/>
    </row>
    <row r="56" spans="1:22" ht="14" x14ac:dyDescent="0.3">
      <c r="A56" s="1" t="s">
        <v>36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 t="s">
        <v>38</v>
      </c>
      <c r="N56" s="24"/>
      <c r="O56" s="24"/>
      <c r="P56" s="24"/>
      <c r="Q56" s="24"/>
      <c r="R56" s="24"/>
      <c r="S56" s="24"/>
      <c r="T56" s="24"/>
      <c r="U56" s="24"/>
      <c r="V56" s="24"/>
    </row>
    <row r="57" spans="1:22" ht="10.5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24"/>
      <c r="O57" s="26" t="s">
        <v>20</v>
      </c>
      <c r="P57" s="27">
        <f>L3</f>
        <v>2023</v>
      </c>
      <c r="Q57" s="26" t="s">
        <v>21</v>
      </c>
      <c r="R57" s="27">
        <f>L3</f>
        <v>2023</v>
      </c>
      <c r="S57" s="26" t="s">
        <v>22</v>
      </c>
      <c r="T57" s="27">
        <f>L3</f>
        <v>2023</v>
      </c>
      <c r="U57" s="26" t="s">
        <v>23</v>
      </c>
      <c r="V57" s="27">
        <f>L3</f>
        <v>2023</v>
      </c>
    </row>
    <row r="58" spans="1:22" x14ac:dyDescent="0.2">
      <c r="N58" s="24"/>
      <c r="O58" s="16" t="s">
        <v>29</v>
      </c>
      <c r="P58" s="20">
        <f t="shared" ref="P58:P65" si="34">L5/$P$71</f>
        <v>0.64256665160415727</v>
      </c>
      <c r="Q58" s="16" t="s">
        <v>10</v>
      </c>
      <c r="R58" s="20">
        <f t="shared" ref="R58:R69" si="35">L17/$R$71</f>
        <v>0.28590228656028954</v>
      </c>
      <c r="S58" s="16" t="s">
        <v>10</v>
      </c>
      <c r="T58" s="20"/>
      <c r="U58" s="16" t="s">
        <v>10</v>
      </c>
      <c r="V58" s="20">
        <f t="shared" ref="V58:V69" si="36">L42/$V$71</f>
        <v>0.50737631947093986</v>
      </c>
    </row>
    <row r="59" spans="1:22" x14ac:dyDescent="0.2">
      <c r="N59" s="24"/>
      <c r="O59" s="16" t="s">
        <v>24</v>
      </c>
      <c r="P59" s="20">
        <f t="shared" si="34"/>
        <v>0.16014460009037507</v>
      </c>
      <c r="Q59" s="16" t="s">
        <v>11</v>
      </c>
      <c r="R59" s="20">
        <f t="shared" si="35"/>
        <v>0.2974173383780227</v>
      </c>
      <c r="S59" s="16" t="s">
        <v>11</v>
      </c>
      <c r="T59" s="20"/>
      <c r="U59" s="16" t="s">
        <v>11</v>
      </c>
      <c r="V59" s="20">
        <f t="shared" si="36"/>
        <v>0.17016405951926747</v>
      </c>
    </row>
    <row r="60" spans="1:22" x14ac:dyDescent="0.2">
      <c r="N60" s="24"/>
      <c r="O60" s="16" t="s">
        <v>30</v>
      </c>
      <c r="P60" s="20">
        <f t="shared" si="34"/>
        <v>0</v>
      </c>
      <c r="Q60" s="16" t="s">
        <v>5</v>
      </c>
      <c r="R60" s="20">
        <f t="shared" si="35"/>
        <v>1.0857048856719856E-2</v>
      </c>
      <c r="S60" s="16" t="s">
        <v>5</v>
      </c>
      <c r="T60" s="20">
        <f>L30/$T$71</f>
        <v>0.1773049645390071</v>
      </c>
      <c r="U60" s="16" t="s">
        <v>5</v>
      </c>
      <c r="V60" s="20">
        <f t="shared" si="36"/>
        <v>1.2431641866971894E-2</v>
      </c>
    </row>
    <row r="61" spans="1:22" x14ac:dyDescent="0.2">
      <c r="N61" s="24"/>
      <c r="O61" s="16" t="s">
        <v>25</v>
      </c>
      <c r="P61" s="20">
        <f t="shared" si="34"/>
        <v>4.4961590600994125E-2</v>
      </c>
      <c r="Q61" s="16" t="s">
        <v>12</v>
      </c>
      <c r="R61" s="20">
        <f t="shared" si="35"/>
        <v>9.4587925645665399E-2</v>
      </c>
      <c r="S61" s="16" t="s">
        <v>12</v>
      </c>
      <c r="T61" s="20"/>
      <c r="U61" s="16" t="s">
        <v>12</v>
      </c>
      <c r="V61" s="20">
        <f t="shared" si="36"/>
        <v>4.9917334350756709E-2</v>
      </c>
    </row>
    <row r="62" spans="1:22" x14ac:dyDescent="0.2">
      <c r="N62" s="24"/>
      <c r="O62" s="16" t="s">
        <v>31</v>
      </c>
      <c r="P62" s="20">
        <f t="shared" si="34"/>
        <v>7.7180298237686393E-2</v>
      </c>
      <c r="Q62" s="16" t="s">
        <v>13</v>
      </c>
      <c r="R62" s="20">
        <f t="shared" si="35"/>
        <v>4.5073202829412733E-2</v>
      </c>
      <c r="S62" s="16" t="s">
        <v>13</v>
      </c>
      <c r="T62" s="20"/>
      <c r="U62" s="16" t="s">
        <v>13</v>
      </c>
      <c r="V62" s="20">
        <f t="shared" si="36"/>
        <v>6.3016660307770575E-2</v>
      </c>
    </row>
    <row r="63" spans="1:22" x14ac:dyDescent="0.2">
      <c r="N63" s="24"/>
      <c r="O63" s="16" t="s">
        <v>6</v>
      </c>
      <c r="P63" s="20">
        <f t="shared" si="34"/>
        <v>0</v>
      </c>
      <c r="Q63" s="16" t="s">
        <v>6</v>
      </c>
      <c r="R63" s="20">
        <f t="shared" si="35"/>
        <v>1.4805066622799803E-3</v>
      </c>
      <c r="S63" s="16" t="s">
        <v>6</v>
      </c>
      <c r="T63" s="20">
        <f>L31/$T$71</f>
        <v>0.26841243862520459</v>
      </c>
      <c r="U63" s="16" t="s">
        <v>6</v>
      </c>
      <c r="V63" s="20">
        <f t="shared" si="36"/>
        <v>1.5929034719572681E-2</v>
      </c>
    </row>
    <row r="64" spans="1:22" x14ac:dyDescent="0.2">
      <c r="N64" s="24"/>
      <c r="O64" s="16" t="s">
        <v>26</v>
      </c>
      <c r="P64" s="20">
        <f t="shared" si="34"/>
        <v>2.1780388612742882E-2</v>
      </c>
      <c r="Q64" s="16" t="s">
        <v>7</v>
      </c>
      <c r="R64" s="20">
        <f t="shared" si="35"/>
        <v>5.362724132258595E-2</v>
      </c>
      <c r="S64" s="16" t="s">
        <v>7</v>
      </c>
      <c r="T64" s="20">
        <f>L32/$T$71</f>
        <v>0.35897435897435898</v>
      </c>
      <c r="U64" s="16" t="s">
        <v>7</v>
      </c>
      <c r="V64" s="20">
        <f t="shared" si="36"/>
        <v>8.1743609309423884E-2</v>
      </c>
    </row>
    <row r="65" spans="14:22" x14ac:dyDescent="0.2">
      <c r="N65" s="24"/>
      <c r="O65" s="16" t="s">
        <v>27</v>
      </c>
      <c r="P65" s="20">
        <f t="shared" si="34"/>
        <v>2.8151830094893811E-2</v>
      </c>
      <c r="Q65" s="16" t="s">
        <v>14</v>
      </c>
      <c r="R65" s="20">
        <f t="shared" si="35"/>
        <v>4.8527718374732687E-2</v>
      </c>
      <c r="S65" s="16" t="s">
        <v>14</v>
      </c>
      <c r="T65" s="20"/>
      <c r="U65" s="16" t="s">
        <v>14</v>
      </c>
      <c r="V65" s="20">
        <f t="shared" si="36"/>
        <v>2.9187333078977491E-2</v>
      </c>
    </row>
    <row r="66" spans="14:22" x14ac:dyDescent="0.2">
      <c r="N66" s="24"/>
      <c r="O66" s="16" t="s">
        <v>28</v>
      </c>
      <c r="P66" s="20"/>
      <c r="Q66" s="16" t="s">
        <v>8</v>
      </c>
      <c r="R66" s="20">
        <f t="shared" si="35"/>
        <v>8.0605362724132257E-3</v>
      </c>
      <c r="S66" s="16" t="s">
        <v>8</v>
      </c>
      <c r="T66" s="20">
        <f>L33/$T$71</f>
        <v>0.19530823786142934</v>
      </c>
      <c r="U66" s="16" t="s">
        <v>8</v>
      </c>
      <c r="V66" s="20">
        <f t="shared" si="36"/>
        <v>1.2940353554622917E-2</v>
      </c>
    </row>
    <row r="67" spans="14:22" x14ac:dyDescent="0.2">
      <c r="N67" s="24"/>
      <c r="O67" s="16" t="s">
        <v>32</v>
      </c>
      <c r="P67" s="20">
        <f>L14/$P$71</f>
        <v>8.3596927248079534E-3</v>
      </c>
      <c r="Q67" s="16" t="s">
        <v>15</v>
      </c>
      <c r="R67" s="20">
        <f t="shared" si="35"/>
        <v>4.8527718374732687E-2</v>
      </c>
      <c r="S67" s="16" t="s">
        <v>15</v>
      </c>
      <c r="T67" s="20"/>
      <c r="U67" s="16" t="s">
        <v>15</v>
      </c>
      <c r="V67" s="20">
        <f t="shared" si="36"/>
        <v>1.5261350629530714E-2</v>
      </c>
    </row>
    <row r="68" spans="14:22" x14ac:dyDescent="0.2">
      <c r="N68" s="24"/>
      <c r="O68" s="16" t="s">
        <v>33</v>
      </c>
      <c r="P68" s="20"/>
      <c r="Q68" s="16" t="s">
        <v>16</v>
      </c>
      <c r="R68" s="20">
        <f t="shared" si="35"/>
        <v>0.10593847672314526</v>
      </c>
      <c r="S68" s="16" t="s">
        <v>16</v>
      </c>
      <c r="T68" s="20"/>
      <c r="U68" s="16" t="s">
        <v>16</v>
      </c>
      <c r="V68" s="20">
        <f t="shared" si="36"/>
        <v>3.0172961973801347E-2</v>
      </c>
    </row>
    <row r="69" spans="14:22" x14ac:dyDescent="0.2">
      <c r="N69" s="24"/>
      <c r="O69" s="16" t="s">
        <v>34</v>
      </c>
      <c r="P69" s="20">
        <f>L15/$P$71</f>
        <v>1.685494803434252E-2</v>
      </c>
      <c r="Q69" s="16" t="s">
        <v>17</v>
      </c>
      <c r="R69" s="20">
        <f t="shared" si="35"/>
        <v>0</v>
      </c>
      <c r="S69" s="16" t="s">
        <v>17</v>
      </c>
      <c r="T69" s="20"/>
      <c r="U69" s="16" t="s">
        <v>17</v>
      </c>
      <c r="V69" s="20">
        <f t="shared" si="36"/>
        <v>1.1859341218364492E-2</v>
      </c>
    </row>
    <row r="70" spans="14:22" x14ac:dyDescent="0.2">
      <c r="N70" s="24"/>
      <c r="O70" s="17"/>
      <c r="P70" s="20">
        <f>SUM(P58:P69)</f>
        <v>1</v>
      </c>
      <c r="Q70" s="17"/>
      <c r="R70" s="20">
        <f>SUM(R58:R69)</f>
        <v>1</v>
      </c>
      <c r="S70" s="17"/>
      <c r="T70" s="20">
        <f>SUM(T58:T69)</f>
        <v>1</v>
      </c>
      <c r="U70" s="17"/>
      <c r="V70" s="20">
        <f>SUM(V58:V69)</f>
        <v>1</v>
      </c>
    </row>
    <row r="71" spans="14:22" x14ac:dyDescent="0.2">
      <c r="N71" s="28"/>
      <c r="O71" s="18"/>
      <c r="P71" s="19">
        <f>SUM(L5:L15)</f>
        <v>22130</v>
      </c>
      <c r="Q71" s="18"/>
      <c r="R71" s="19">
        <f>SUM(L17:L28)</f>
        <v>6079</v>
      </c>
      <c r="S71" s="18"/>
      <c r="T71" s="19">
        <f>SUM(L30:L33)</f>
        <v>1833</v>
      </c>
      <c r="U71" s="18"/>
      <c r="V71" s="19">
        <f>SUM(L42:L53)</f>
        <v>31452</v>
      </c>
    </row>
  </sheetData>
  <printOptions horizontalCentered="1" verticalCentered="1"/>
  <pageMargins left="0.45" right="0.45" top="0.75" bottom="0.75" header="0.25" footer="0.3"/>
  <pageSetup scale="94" fitToHeight="2" orientation="landscape" r:id="rId1"/>
  <headerFooter scaleWithDoc="0">
    <oddHeader>&amp;C&amp;G</oddHeader>
    <oddFooter xml:space="preserve">&amp;R&amp;"+,Italic"&amp;8Information and Resource Management, Office of the Provost          </oddFooter>
  </headerFooter>
  <rowBreaks count="1" manualBreakCount="1">
    <brk id="55" max="11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</vt:lpstr>
      <vt:lpstr>Table!Print_Area</vt:lpstr>
    </vt:vector>
  </TitlesOfParts>
  <Company>University of Iowa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Yows, Kristina</dc:creator>
  <cp:lastModifiedBy>Yows, Kristina</cp:lastModifiedBy>
  <cp:lastPrinted>2024-02-08T16:21:56Z</cp:lastPrinted>
  <dcterms:created xsi:type="dcterms:W3CDTF">2015-12-04T21:49:47Z</dcterms:created>
  <dcterms:modified xsi:type="dcterms:W3CDTF">2024-02-08T17:02:14Z</dcterms:modified>
</cp:coreProperties>
</file>