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94C34267-9683-453D-BC3C-11275513BC92}" xr6:coauthVersionLast="47" xr6:coauthVersionMax="47" xr10:uidLastSave="{00000000-0000-0000-0000-000000000000}"/>
  <bookViews>
    <workbookView xWindow="-28920" yWindow="-120" windowWidth="29040" windowHeight="15720" tabRatio="898" xr2:uid="{00000000-000D-0000-FFFF-FFFF00000000}"/>
  </bookViews>
  <sheets>
    <sheet name="SCH by College Adm Home" sheetId="21" r:id="rId1"/>
  </sheets>
  <definedNames>
    <definedName name="_xlnm.Print_Area" localSheetId="0">'SCH by College Adm Home'!$A$1:$L$115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9" i="21" l="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6" i="21"/>
  <c r="J56" i="21"/>
  <c r="I56" i="21"/>
  <c r="H56" i="21"/>
  <c r="G56" i="21"/>
  <c r="F56" i="21"/>
  <c r="E56" i="21"/>
  <c r="D56" i="21"/>
  <c r="C56" i="21"/>
  <c r="K55" i="21"/>
  <c r="J55" i="21"/>
  <c r="I55" i="21"/>
  <c r="H55" i="21"/>
  <c r="G55" i="21"/>
  <c r="F55" i="21"/>
  <c r="E55" i="21"/>
  <c r="D55" i="21"/>
  <c r="C55" i="21"/>
  <c r="K54" i="21"/>
  <c r="J54" i="21"/>
  <c r="I54" i="21"/>
  <c r="H54" i="21"/>
  <c r="G54" i="21"/>
  <c r="F54" i="21"/>
  <c r="E54" i="21"/>
  <c r="D54" i="21"/>
  <c r="C54" i="21"/>
  <c r="K53" i="21"/>
  <c r="J53" i="21"/>
  <c r="I53" i="21"/>
  <c r="H53" i="21"/>
  <c r="G53" i="21"/>
  <c r="F53" i="21"/>
  <c r="E53" i="21"/>
  <c r="D53" i="21"/>
  <c r="C53" i="21"/>
  <c r="K52" i="21"/>
  <c r="J52" i="21"/>
  <c r="J47" i="21" s="1"/>
  <c r="I52" i="21"/>
  <c r="H52" i="21"/>
  <c r="G52" i="21"/>
  <c r="F52" i="21"/>
  <c r="E52" i="21"/>
  <c r="D52" i="21"/>
  <c r="C52" i="21"/>
  <c r="K51" i="21"/>
  <c r="K47" i="21" s="1"/>
  <c r="J51" i="21"/>
  <c r="I51" i="21"/>
  <c r="H51" i="21"/>
  <c r="G51" i="21"/>
  <c r="F51" i="21"/>
  <c r="E51" i="21"/>
  <c r="D51" i="21"/>
  <c r="C51" i="21"/>
  <c r="C47" i="21" s="1"/>
  <c r="K50" i="21"/>
  <c r="J50" i="21"/>
  <c r="I50" i="21"/>
  <c r="H50" i="21"/>
  <c r="G50" i="21"/>
  <c r="F50" i="21"/>
  <c r="E50" i="21"/>
  <c r="D50" i="21"/>
  <c r="D47" i="21" s="1"/>
  <c r="C50" i="21"/>
  <c r="K49" i="21"/>
  <c r="J49" i="21"/>
  <c r="I49" i="21"/>
  <c r="H49" i="21"/>
  <c r="H47" i="21" s="1"/>
  <c r="G49" i="21"/>
  <c r="F49" i="21"/>
  <c r="E49" i="21"/>
  <c r="E47" i="21" s="1"/>
  <c r="D49" i="21"/>
  <c r="C49" i="21"/>
  <c r="K48" i="21"/>
  <c r="J48" i="21"/>
  <c r="I48" i="21"/>
  <c r="I47" i="21" s="1"/>
  <c r="H48" i="21"/>
  <c r="G48" i="21"/>
  <c r="F48" i="21"/>
  <c r="F47" i="21" s="1"/>
  <c r="E48" i="21"/>
  <c r="D48" i="21"/>
  <c r="C48" i="21"/>
  <c r="G47" i="21"/>
  <c r="K43" i="21"/>
  <c r="J43" i="21"/>
  <c r="I43" i="21"/>
  <c r="H43" i="21"/>
  <c r="G43" i="21"/>
  <c r="F43" i="21"/>
  <c r="E43" i="21"/>
  <c r="D43" i="21"/>
  <c r="C43" i="21"/>
  <c r="K30" i="21"/>
  <c r="J30" i="21"/>
  <c r="I30" i="21"/>
  <c r="H30" i="21"/>
  <c r="G30" i="21"/>
  <c r="F30" i="21"/>
  <c r="E30" i="21"/>
  <c r="D30" i="21"/>
  <c r="C30" i="21"/>
  <c r="K17" i="21"/>
  <c r="J17" i="21"/>
  <c r="I17" i="21"/>
  <c r="H17" i="21"/>
  <c r="G17" i="21"/>
  <c r="F17" i="21"/>
  <c r="E17" i="21"/>
  <c r="D17" i="21"/>
  <c r="C17" i="21"/>
  <c r="K4" i="21"/>
  <c r="J4" i="21"/>
  <c r="I4" i="21"/>
  <c r="H4" i="21"/>
  <c r="G4" i="21"/>
  <c r="F4" i="21"/>
  <c r="E4" i="21"/>
  <c r="D4" i="21"/>
  <c r="C4" i="21"/>
  <c r="L59" i="21" l="1"/>
  <c r="L58" i="21"/>
  <c r="L57" i="21"/>
  <c r="L56" i="21"/>
  <c r="L55" i="21"/>
  <c r="L54" i="21"/>
  <c r="L53" i="21"/>
  <c r="L52" i="21"/>
  <c r="L51" i="21"/>
  <c r="L50" i="21"/>
  <c r="L49" i="21"/>
  <c r="L48" i="21"/>
  <c r="L43" i="21"/>
  <c r="L30" i="21"/>
  <c r="T88" i="21"/>
  <c r="T85" i="21" s="1"/>
  <c r="R88" i="21"/>
  <c r="R80" i="21" s="1"/>
  <c r="P88" i="21"/>
  <c r="P81" i="21" s="1"/>
  <c r="L17" i="21"/>
  <c r="V74" i="21"/>
  <c r="T74" i="21"/>
  <c r="R74" i="21"/>
  <c r="P74" i="21"/>
  <c r="L4" i="21"/>
  <c r="T78" i="21" l="1"/>
  <c r="P79" i="21"/>
  <c r="P83" i="21"/>
  <c r="P77" i="21"/>
  <c r="P75" i="21"/>
  <c r="P84" i="21"/>
  <c r="P76" i="21"/>
  <c r="P86" i="21"/>
  <c r="P78" i="21"/>
  <c r="P80" i="21"/>
  <c r="P82" i="21"/>
  <c r="T80" i="21"/>
  <c r="V88" i="21"/>
  <c r="V84" i="21" s="1"/>
  <c r="L47" i="21"/>
  <c r="R78" i="21"/>
  <c r="P85" i="21"/>
  <c r="R76" i="21"/>
  <c r="R81" i="21"/>
  <c r="R85" i="21"/>
  <c r="R79" i="21"/>
  <c r="R86" i="21"/>
  <c r="R77" i="21"/>
  <c r="R84" i="21"/>
  <c r="T86" i="21"/>
  <c r="T76" i="21"/>
  <c r="R83" i="21"/>
  <c r="R75" i="21"/>
  <c r="R82" i="21"/>
  <c r="T84" i="21"/>
  <c r="T82" i="21"/>
  <c r="T75" i="21"/>
  <c r="T77" i="21"/>
  <c r="T79" i="21"/>
  <c r="T81" i="21"/>
  <c r="T83" i="21"/>
  <c r="P87" i="21" l="1"/>
  <c r="V75" i="21"/>
  <c r="V77" i="21"/>
  <c r="V85" i="21"/>
  <c r="V78" i="21"/>
  <c r="V79" i="21"/>
  <c r="V76" i="21"/>
  <c r="V80" i="21"/>
  <c r="V82" i="21"/>
  <c r="V81" i="21"/>
  <c r="V86" i="21"/>
  <c r="V83" i="21"/>
  <c r="T87" i="21"/>
  <c r="R87" i="21"/>
  <c r="V87" i="21" l="1"/>
</calcChain>
</file>

<file path=xl/sharedStrings.xml><?xml version="1.0" encoding="utf-8"?>
<sst xmlns="http://schemas.openxmlformats.org/spreadsheetml/2006/main" count="125" uniqueCount="49">
  <si>
    <t>Student Level</t>
  </si>
  <si>
    <t xml:space="preserve">Undergraduate </t>
  </si>
  <si>
    <t>Liberal Arts &amp; Sciences</t>
  </si>
  <si>
    <t>Business</t>
  </si>
  <si>
    <t>Dentistry</t>
  </si>
  <si>
    <t>Education</t>
  </si>
  <si>
    <t>CALCULATIONS</t>
  </si>
  <si>
    <t>Engineering</t>
  </si>
  <si>
    <t>Law</t>
  </si>
  <si>
    <t>Undergraduates</t>
  </si>
  <si>
    <t>Graduate Students</t>
  </si>
  <si>
    <t>Prof Students</t>
  </si>
  <si>
    <t>All Students</t>
  </si>
  <si>
    <t>Medicine</t>
  </si>
  <si>
    <t>CLAS</t>
  </si>
  <si>
    <t>Nursing</t>
  </si>
  <si>
    <t>Bus</t>
  </si>
  <si>
    <t>Public Health</t>
  </si>
  <si>
    <t>Dent</t>
  </si>
  <si>
    <t>University College</t>
  </si>
  <si>
    <t>Educ</t>
  </si>
  <si>
    <t xml:space="preserve">Graduate </t>
  </si>
  <si>
    <t>Eng</t>
  </si>
  <si>
    <t>Med</t>
  </si>
  <si>
    <t>Nurs</t>
  </si>
  <si>
    <t>Pharm</t>
  </si>
  <si>
    <t>Pharmacy</t>
  </si>
  <si>
    <t>PubHlth</t>
  </si>
  <si>
    <t>Grad</t>
  </si>
  <si>
    <t>Graduate College</t>
  </si>
  <si>
    <t>UColl</t>
  </si>
  <si>
    <t xml:space="preserve">Professional </t>
  </si>
  <si>
    <t xml:space="preserve">Postgraduate </t>
  </si>
  <si>
    <t>All Levels</t>
  </si>
  <si>
    <t>continued</t>
  </si>
  <si>
    <t>2014-15</t>
  </si>
  <si>
    <t>2015-16</t>
  </si>
  <si>
    <t>2016-17</t>
  </si>
  <si>
    <t>Fiscal Year Student Credit Hours by Administrative Home College and by Student Level</t>
  </si>
  <si>
    <r>
      <t xml:space="preserve">Fiscal Year Student Credit Hours by Administrative Home College and by Student Level, </t>
    </r>
    <r>
      <rPr>
        <b/>
        <i/>
        <sz val="11"/>
        <rFont val="Arial"/>
        <family val="2"/>
        <scheme val="minor"/>
      </rPr>
      <t>continued</t>
    </r>
  </si>
  <si>
    <t xml:space="preserve">Source: MAUI/Registrar's data warehouse (see Note 1).   Note: Administrative home college is the college with primary administrative responsibilty for a given course.  Where a course is </t>
  </si>
  <si>
    <t xml:space="preserve">  cross-listed among multiple departments, in this report the hours are credited to the department that is designated the administrative home.</t>
  </si>
  <si>
    <t>2017-18</t>
  </si>
  <si>
    <t>2018-19</t>
  </si>
  <si>
    <t>2019-20</t>
  </si>
  <si>
    <t>2020-21</t>
  </si>
  <si>
    <t>2021-22</t>
  </si>
  <si>
    <t>2022-23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</si>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</sst>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8"/>
      <name val="Arial"/>
      <family val="2"/>
      <scheme val="minor"/>
    </font>
    <font>
      <sz val="8"/>
      <color theme="1"/>
      <name val="Arial"/>
      <family val="2"/>
      <scheme val="major"/>
    </font>
    <font>
      <sz val="8"/>
      <name val="Arial"/>
      <family val="2"/>
      <scheme val="major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  <scheme val="minor"/>
    </font>
    <font>
      <i/>
      <sz val="8"/>
      <name val="Arial"/>
      <family val="2"/>
      <scheme val="minor"/>
    </font>
    <font>
      <b/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3" fontId="5" fillId="0" borderId="0" xfId="1" applyNumberFormat="1" applyFont="1"/>
    <xf numFmtId="0" fontId="6" fillId="2" borderId="0" xfId="0" applyFont="1" applyFill="1"/>
    <xf numFmtId="164" fontId="7" fillId="2" borderId="0" xfId="1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3" fontId="2" fillId="0" borderId="0" xfId="1" applyNumberFormat="1" applyFont="1" applyFill="1" applyBorder="1"/>
    <xf numFmtId="3" fontId="7" fillId="2" borderId="0" xfId="1" applyNumberFormat="1" applyFont="1" applyFill="1" applyBorder="1"/>
    <xf numFmtId="0" fontId="6" fillId="2" borderId="3" xfId="0" applyFont="1" applyFill="1" applyBorder="1"/>
    <xf numFmtId="3" fontId="7" fillId="2" borderId="3" xfId="1" applyNumberFormat="1" applyFont="1" applyFill="1" applyBorder="1"/>
    <xf numFmtId="3" fontId="5" fillId="0" borderId="2" xfId="1" applyNumberFormat="1" applyFont="1" applyFill="1" applyBorder="1"/>
    <xf numFmtId="3" fontId="2" fillId="0" borderId="1" xfId="1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9" fillId="0" borderId="0" xfId="0" applyFont="1"/>
    <xf numFmtId="0" fontId="3" fillId="0" borderId="2" xfId="0" applyFont="1" applyBorder="1"/>
    <xf numFmtId="0" fontId="11" fillId="0" borderId="0" xfId="0" applyFont="1" applyAlignment="1">
      <alignment horizontal="right"/>
    </xf>
    <xf numFmtId="3" fontId="3" fillId="0" borderId="0" xfId="0" applyNumberFormat="1" applyFont="1"/>
    <xf numFmtId="0" fontId="8" fillId="0" borderId="4" xfId="0" applyFont="1" applyBorder="1" applyAlignment="1">
      <alignment horizontal="right"/>
    </xf>
    <xf numFmtId="3" fontId="3" fillId="0" borderId="1" xfId="0" applyNumberFormat="1" applyFont="1" applyBorder="1"/>
    <xf numFmtId="3" fontId="12" fillId="0" borderId="1" xfId="0" applyNumberFormat="1" applyFont="1" applyBorder="1"/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99"/>
      <color rgb="FFFCD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SCH Generated by Undergraduate</a:t>
            </a:r>
            <a:r>
              <a:rPr lang="en-US" sz="900" b="1" baseline="0">
                <a:solidFill>
                  <a:sysClr val="windowText" lastClr="000000"/>
                </a:solidFill>
              </a:rPr>
              <a:t> Students</a:t>
            </a:r>
            <a:r>
              <a:rPr lang="en-US" sz="900" b="1">
                <a:solidFill>
                  <a:sysClr val="windowText" lastClr="000000"/>
                </a:solidFill>
              </a:rPr>
              <a:t>, 2023-24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0482180293501048"/>
          <c:w val="0.8692475940507437"/>
          <c:h val="0.7270170445561774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988-4E6C-B7C8-76CDC1F55D0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988-4E6C-B7C8-76CDC1F55D0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88-4E6C-B7C8-76CDC1F55D0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988-4E6C-B7C8-76CDC1F55D0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988-4E6C-B7C8-76CDC1F55D0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988-4E6C-B7C8-76CDC1F55D0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988-4E6C-B7C8-76CDC1F55D0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437-466B-8492-296FB239D7D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988-4E6C-B7C8-76CDC1F55D0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988-4E6C-B7C8-76CDC1F55D0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988-4E6C-B7C8-76CDC1F55D0E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'SCH by College Adm Home'!$O$75:$O$86</c15:sqref>
                  </c15:fullRef>
                </c:ext>
              </c:extLst>
              <c:f>('SCH by College Adm Home'!$O$75:$O$76,'SCH by College Adm Home'!$O$78:$O$86)</c:f>
              <c:strCache>
                <c:ptCount val="11"/>
                <c:pt idx="0">
                  <c:v>CLAS</c:v>
                </c:pt>
                <c:pt idx="1">
                  <c:v>Bus</c:v>
                </c:pt>
                <c:pt idx="2">
                  <c:v>Educ</c:v>
                </c:pt>
                <c:pt idx="3">
                  <c:v>Eng</c:v>
                </c:pt>
                <c:pt idx="4">
                  <c:v>Law</c:v>
                </c:pt>
                <c:pt idx="5">
                  <c:v>Med</c:v>
                </c:pt>
                <c:pt idx="6">
                  <c:v>Nurs</c:v>
                </c:pt>
                <c:pt idx="7">
                  <c:v>Pharm</c:v>
                </c:pt>
                <c:pt idx="8">
                  <c:v>PubHlth</c:v>
                </c:pt>
                <c:pt idx="9">
                  <c:v>Grad</c:v>
                </c:pt>
                <c:pt idx="10">
                  <c:v>UColl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 by College Adm Home'!$P$75:$P$86</c15:sqref>
                  </c15:fullRef>
                </c:ext>
              </c:extLst>
              <c:f>('SCH by College Adm Home'!$P$75:$P$76,'SCH by College Adm Home'!$P$78:$P$86)</c:f>
              <c:numCache>
                <c:formatCode>0.0%</c:formatCode>
                <c:ptCount val="11"/>
                <c:pt idx="0">
                  <c:v>0.64147137478863403</c:v>
                </c:pt>
                <c:pt idx="1">
                  <c:v>0.15510359097520657</c:v>
                </c:pt>
                <c:pt idx="2">
                  <c:v>5.3676309523246708E-2</c:v>
                </c:pt>
                <c:pt idx="3">
                  <c:v>4.3472436936915639E-2</c:v>
                </c:pt>
                <c:pt idx="4">
                  <c:v>8.4625167241077714E-4</c:v>
                </c:pt>
                <c:pt idx="5">
                  <c:v>1.9276257834131519E-2</c:v>
                </c:pt>
                <c:pt idx="6">
                  <c:v>2.2010422920970808E-2</c:v>
                </c:pt>
                <c:pt idx="7">
                  <c:v>5.2949825312853093E-4</c:v>
                </c:pt>
                <c:pt idx="8">
                  <c:v>1.0976057538810173E-2</c:v>
                </c:pt>
                <c:pt idx="9">
                  <c:v>2.0596851691636608E-3</c:v>
                </c:pt>
                <c:pt idx="10">
                  <c:v>5.0578114387381551E-2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E988-4E6C-B7C8-76CDC1F55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448759968"/>
        <c:axId val="448760360"/>
        <c:extLst/>
      </c:barChart>
      <c:catAx>
        <c:axId val="44875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0360"/>
        <c:crosses val="autoZero"/>
        <c:auto val="1"/>
        <c:lblAlgn val="ctr"/>
        <c:lblOffset val="100"/>
        <c:noMultiLvlLbl val="0"/>
      </c:catAx>
      <c:valAx>
        <c:axId val="44876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5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SCH</a:t>
            </a:r>
            <a:r>
              <a:rPr lang="en-US" sz="900" b="1" baseline="0">
                <a:solidFill>
                  <a:sysClr val="windowText" lastClr="000000"/>
                </a:solidFill>
              </a:rPr>
              <a:t> Generated by Graduate Students,</a:t>
            </a:r>
            <a:r>
              <a:rPr lang="en-US" sz="900" b="1">
                <a:solidFill>
                  <a:sysClr val="windowText" lastClr="000000"/>
                </a:solidFill>
              </a:rPr>
              <a:t> 2023-24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1530398322851153"/>
          <c:w val="0.8692475940507437"/>
          <c:h val="0.72142522847294688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4F-45DA-903B-7DB54FB56E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4F-45DA-903B-7DB54FB56EC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4F-45DA-903B-7DB54FB56EC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A4F-45DA-903B-7DB54FB56EC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4F-45DA-903B-7DB54FB56EC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4F-45DA-903B-7DB54FB56EC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4F-45DA-903B-7DB54FB56EC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4F-45DA-903B-7DB54FB56EC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4F-45DA-903B-7DB54FB56EC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A4F-45DA-903B-7DB54FB56EC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A4F-45DA-903B-7DB54FB56E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D06-440F-8353-E009F5CF63E8}"/>
              </c:ext>
            </c:extLst>
          </c:dPt>
          <c:cat>
            <c:strRef>
              <c:f>'SCH by College Adm Home'!$O$75:$O$86</c:f>
              <c:strCache>
                <c:ptCount val="12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Educ</c:v>
                </c:pt>
                <c:pt idx="4">
                  <c:v>Eng</c:v>
                </c:pt>
                <c:pt idx="5">
                  <c:v>Law</c:v>
                </c:pt>
                <c:pt idx="6">
                  <c:v>Med</c:v>
                </c:pt>
                <c:pt idx="7">
                  <c:v>Nurs</c:v>
                </c:pt>
                <c:pt idx="8">
                  <c:v>Pharm</c:v>
                </c:pt>
                <c:pt idx="9">
                  <c:v>PubHlth</c:v>
                </c:pt>
                <c:pt idx="10">
                  <c:v>Grad</c:v>
                </c:pt>
                <c:pt idx="11">
                  <c:v>UColl</c:v>
                </c:pt>
              </c:strCache>
            </c:strRef>
          </c:cat>
          <c:val>
            <c:numRef>
              <c:f>'SCH by College Adm Home'!$R$75:$R$86</c:f>
              <c:numCache>
                <c:formatCode>0.0%</c:formatCode>
                <c:ptCount val="12"/>
                <c:pt idx="0">
                  <c:v>0.2851568293044639</c:v>
                </c:pt>
                <c:pt idx="1">
                  <c:v>0.26247590093430223</c:v>
                </c:pt>
                <c:pt idx="2">
                  <c:v>1.5479015275100105E-2</c:v>
                </c:pt>
                <c:pt idx="3">
                  <c:v>0.10249518018686045</c:v>
                </c:pt>
                <c:pt idx="4">
                  <c:v>4.0940605071926442E-2</c:v>
                </c:pt>
                <c:pt idx="5">
                  <c:v>1.7518166987987543E-3</c:v>
                </c:pt>
                <c:pt idx="6">
                  <c:v>0.10813992288298976</c:v>
                </c:pt>
                <c:pt idx="7">
                  <c:v>5.7494809432003559E-2</c:v>
                </c:pt>
                <c:pt idx="8">
                  <c:v>5.3944831677294972E-3</c:v>
                </c:pt>
                <c:pt idx="9">
                  <c:v>5.5520539819071631E-2</c:v>
                </c:pt>
                <c:pt idx="10">
                  <c:v>6.2731721785555389E-2</c:v>
                </c:pt>
                <c:pt idx="11">
                  <c:v>2.4191754411982797E-3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A4F-45DA-903B-7DB54FB56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448761144"/>
        <c:axId val="448761536"/>
        <c:extLst/>
      </c:barChart>
      <c:catAx>
        <c:axId val="4487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1536"/>
        <c:crosses val="autoZero"/>
        <c:auto val="1"/>
        <c:lblAlgn val="ctr"/>
        <c:lblOffset val="100"/>
        <c:noMultiLvlLbl val="0"/>
      </c:catAx>
      <c:valAx>
        <c:axId val="4487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SCH</a:t>
            </a:r>
            <a:r>
              <a:rPr lang="en-US" sz="900" b="1" baseline="0">
                <a:solidFill>
                  <a:sysClr val="windowText" lastClr="000000"/>
                </a:solidFill>
              </a:rPr>
              <a:t> Generated by Professional Students, 2023-24</a:t>
            </a: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n-US" sz="900" b="1">
              <a:solidFill>
                <a:sysClr val="windowText" lastClr="000000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1006289308176101"/>
          <c:w val="0.8692475940507437"/>
          <c:h val="0.73257628940960673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9A-4069-BBF3-A6D50C4B32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9A-4069-BBF3-A6D50C4B32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9A-4069-BBF3-A6D50C4B32D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9A-4069-BBF3-A6D50C4B32D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59A-4069-BBF3-A6D50C4B32DB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59A-4069-BBF3-A6D50C4B32DB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59A-4069-BBF3-A6D50C4B32DB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59A-4069-BBF3-A6D50C4B32DB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59A-4069-BBF3-A6D50C4B32D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'SCH by College Adm Home'!$O$75:$O$86</c15:sqref>
                  </c15:fullRef>
                </c:ext>
              </c:extLst>
              <c:f>('SCH by College Adm Home'!$O$75:$O$77,'SCH by College Adm Home'!$O$80:$O$81,'SCH by College Adm Home'!$O$83:$O$86)</c:f>
              <c:strCache>
                <c:ptCount val="9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Law</c:v>
                </c:pt>
                <c:pt idx="4">
                  <c:v>Med</c:v>
                </c:pt>
                <c:pt idx="5">
                  <c:v>Pharm</c:v>
                </c:pt>
                <c:pt idx="6">
                  <c:v>PubHlth</c:v>
                </c:pt>
                <c:pt idx="7">
                  <c:v>Grad</c:v>
                </c:pt>
                <c:pt idx="8">
                  <c:v>UColl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'SCH by College Adm Home'!$T$75:$T$86</c15:sqref>
                  </c15:fullRef>
                </c:ext>
              </c:extLst>
              <c:f>('SCH by College Adm Home'!$T$75:$T$77,'SCH by College Adm Home'!$T$80:$T$81,'SCH by College Adm Home'!$T$83:$T$86)</c:f>
              <c:numCache>
                <c:formatCode>0.0%</c:formatCode>
                <c:ptCount val="9"/>
                <c:pt idx="0">
                  <c:v>1.6641885716624154E-3</c:v>
                </c:pt>
                <c:pt idx="1">
                  <c:v>3.2465318037348755E-3</c:v>
                </c:pt>
                <c:pt idx="2">
                  <c:v>0.22120067113178463</c:v>
                </c:pt>
                <c:pt idx="3">
                  <c:v>0.19685168260377306</c:v>
                </c:pt>
                <c:pt idx="4">
                  <c:v>0.38726486515980302</c:v>
                </c:pt>
                <c:pt idx="5">
                  <c:v>0.182446902835941</c:v>
                </c:pt>
                <c:pt idx="6">
                  <c:v>3.7376038412746046E-3</c:v>
                </c:pt>
                <c:pt idx="7">
                  <c:v>1.3640889931659142E-3</c:v>
                </c:pt>
                <c:pt idx="8">
                  <c:v>1.7596748011840292E-3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'SCH by College Adm Home'!$T$78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Adm Home'!$T$79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'SCH by College Adm Home'!$T$82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659A-4069-BBF3-A6D50C4B3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448762320"/>
        <c:axId val="448762712"/>
      </c:barChart>
      <c:catAx>
        <c:axId val="44876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8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2712"/>
        <c:crosses val="autoZero"/>
        <c:auto val="1"/>
        <c:lblAlgn val="ctr"/>
        <c:lblOffset val="100"/>
        <c:noMultiLvlLbl val="0"/>
      </c:catAx>
      <c:valAx>
        <c:axId val="44876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Percent of All SCH, 2023-24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19685039370078"/>
          <c:y val="0.11530398322851153"/>
          <c:w val="0.8692475940507437"/>
          <c:h val="0.7273351674414192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02-443D-B158-6FB8850C0E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02-443D-B158-6FB8850C0EC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02-443D-B158-6FB8850C0EC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02-443D-B158-6FB8850C0EC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02-443D-B158-6FB8850C0EC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02-443D-B158-6FB8850C0EC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E02-443D-B158-6FB8850C0EC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E02-443D-B158-6FB8850C0EC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E02-443D-B158-6FB8850C0EC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E02-443D-B158-6FB8850C0EC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E02-443D-B158-6FB8850C0E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E02-443D-B158-6FB8850C0EC2}"/>
              </c:ext>
            </c:extLst>
          </c:dPt>
          <c:cat>
            <c:strRef>
              <c:f>'SCH by College Adm Home'!$O$75:$O$86</c:f>
              <c:strCache>
                <c:ptCount val="12"/>
                <c:pt idx="0">
                  <c:v>CLAS</c:v>
                </c:pt>
                <c:pt idx="1">
                  <c:v>Bus</c:v>
                </c:pt>
                <c:pt idx="2">
                  <c:v>Dent</c:v>
                </c:pt>
                <c:pt idx="3">
                  <c:v>Educ</c:v>
                </c:pt>
                <c:pt idx="4">
                  <c:v>Eng</c:v>
                </c:pt>
                <c:pt idx="5">
                  <c:v>Law</c:v>
                </c:pt>
                <c:pt idx="6">
                  <c:v>Med</c:v>
                </c:pt>
                <c:pt idx="7">
                  <c:v>Nurs</c:v>
                </c:pt>
                <c:pt idx="8">
                  <c:v>Pharm</c:v>
                </c:pt>
                <c:pt idx="9">
                  <c:v>PubHlth</c:v>
                </c:pt>
                <c:pt idx="10">
                  <c:v>Grad</c:v>
                </c:pt>
                <c:pt idx="11">
                  <c:v>UColl</c:v>
                </c:pt>
              </c:strCache>
            </c:strRef>
          </c:cat>
          <c:val>
            <c:numRef>
              <c:f>'SCH by College Adm Home'!$V$75:$V$86</c:f>
              <c:numCache>
                <c:formatCode>0.0%</c:formatCode>
                <c:ptCount val="12"/>
                <c:pt idx="0">
                  <c:v>0.53685029910758064</c:v>
                </c:pt>
                <c:pt idx="1">
                  <c:v>0.1556573011670099</c:v>
                </c:pt>
                <c:pt idx="2">
                  <c:v>2.1925566343042071E-2</c:v>
                </c:pt>
                <c:pt idx="3">
                  <c:v>5.5322643914876922E-2</c:v>
                </c:pt>
                <c:pt idx="4">
                  <c:v>3.925541826027263E-2</c:v>
                </c:pt>
                <c:pt idx="5">
                  <c:v>1.8580219672452682E-2</c:v>
                </c:pt>
                <c:pt idx="6">
                  <c:v>6.4098509365499656E-2</c:v>
                </c:pt>
                <c:pt idx="7">
                  <c:v>2.472908698636854E-2</c:v>
                </c:pt>
                <c:pt idx="8">
                  <c:v>1.7521084632735117E-2</c:v>
                </c:pt>
                <c:pt idx="9">
                  <c:v>1.6216779444934784E-2</c:v>
                </c:pt>
                <c:pt idx="10">
                  <c:v>1.0021329802883202E-2</c:v>
                </c:pt>
                <c:pt idx="11">
                  <c:v>3.9821761302343828E-2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E02-443D-B158-6FB8850C0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27"/>
        <c:axId val="448763496"/>
        <c:axId val="448763888"/>
      </c:barChart>
      <c:catAx>
        <c:axId val="44876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3888"/>
        <c:crosses val="autoZero"/>
        <c:auto val="1"/>
        <c:lblAlgn val="ctr"/>
        <c:lblOffset val="100"/>
        <c:noMultiLvlLbl val="0"/>
      </c:catAx>
      <c:valAx>
        <c:axId val="44876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763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82550</xdr:rowOff>
    </xdr:from>
    <xdr:to>
      <xdr:col>5</xdr:col>
      <xdr:colOff>600202</xdr:colOff>
      <xdr:row>88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00B4CC-04DA-4A15-8806-68E9BECA7C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695325</xdr:colOff>
      <xdr:row>62</xdr:row>
      <xdr:rowOff>82550</xdr:rowOff>
    </xdr:from>
    <xdr:to>
      <xdr:col>11</xdr:col>
      <xdr:colOff>711327</xdr:colOff>
      <xdr:row>88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307591-A2EC-48E7-8B45-B1C434F2B6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88</xdr:row>
      <xdr:rowOff>92870</xdr:rowOff>
    </xdr:from>
    <xdr:to>
      <xdr:col>5</xdr:col>
      <xdr:colOff>600202</xdr:colOff>
      <xdr:row>114</xdr:row>
      <xdr:rowOff>35720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B82513-F41B-45EB-9C7A-751038C75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708024</xdr:colOff>
      <xdr:row>88</xdr:row>
      <xdr:rowOff>92870</xdr:rowOff>
    </xdr:from>
    <xdr:to>
      <xdr:col>11</xdr:col>
      <xdr:colOff>724026</xdr:colOff>
      <xdr:row>114</xdr:row>
      <xdr:rowOff>35720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9003F1-CCDD-40E0-8132-4B89DD7D8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7526-6CD8-4A8F-BC0C-28ECD4E746DF}">
  <dimension ref="A1:AG95"/>
  <sheetViews>
    <sheetView tabSelected="1" zoomScaleNormal="100" zoomScaleSheetLayoutView="80" workbookViewId="0">
      <selection sqref="A1:L1"/>
    </sheetView>
  </sheetViews>
  <sheetFormatPr defaultColWidth="9" defaultRowHeight="10" x14ac:dyDescent="0.2"/>
  <cols>
    <col min="1" max="1" width="5.58203125" style="2" customWidth="1"/>
    <col min="2" max="2" width="15.58203125" style="2" customWidth="1"/>
    <col min="3" max="12" width="9.58203125" style="2" customWidth="1"/>
    <col min="13" max="14" width="4.75" style="2" customWidth="1"/>
    <col min="15" max="15" width="9" style="19"/>
    <col min="16" max="23" width="9.25" style="19" customWidth="1"/>
    <col min="24" max="24" width="4.58203125" style="19" customWidth="1"/>
    <col min="25" max="25" width="5.08203125" style="2" customWidth="1"/>
    <col min="26" max="16384" width="9" style="2"/>
  </cols>
  <sheetData>
    <row r="1" spans="1:25" customFormat="1" ht="14" x14ac:dyDescent="0.3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6" customHeight="1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0.5" x14ac:dyDescent="0.25">
      <c r="A3" s="5" t="s">
        <v>0</v>
      </c>
      <c r="B3" s="6"/>
      <c r="C3" s="31" t="s">
        <v>35</v>
      </c>
      <c r="D3" s="31" t="s">
        <v>36</v>
      </c>
      <c r="E3" s="31" t="s">
        <v>37</v>
      </c>
      <c r="F3" s="31" t="s">
        <v>42</v>
      </c>
      <c r="G3" s="31" t="s">
        <v>43</v>
      </c>
      <c r="H3" s="31" t="s">
        <v>44</v>
      </c>
      <c r="I3" s="31" t="s">
        <v>45</v>
      </c>
      <c r="J3" s="31" t="s">
        <v>46</v>
      </c>
      <c r="K3" s="31" t="s">
        <v>47</v>
      </c>
      <c r="L3" s="31" t="s">
        <v>48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10.5" x14ac:dyDescent="0.25">
      <c r="A4" s="7" t="s">
        <v>1</v>
      </c>
      <c r="B4" s="1"/>
      <c r="C4" s="8">
        <f t="shared" ref="C4:K4" si="0">SUM(C5:C16)</f>
        <v>613664</v>
      </c>
      <c r="D4" s="8">
        <f t="shared" si="0"/>
        <v>637427</v>
      </c>
      <c r="E4" s="8">
        <f t="shared" si="0"/>
        <v>667937</v>
      </c>
      <c r="F4" s="8">
        <f t="shared" si="0"/>
        <v>680569</v>
      </c>
      <c r="G4" s="8">
        <f t="shared" si="0"/>
        <v>685141</v>
      </c>
      <c r="H4" s="8">
        <f t="shared" si="0"/>
        <v>661358</v>
      </c>
      <c r="I4" s="8">
        <f t="shared" si="0"/>
        <v>627465</v>
      </c>
      <c r="J4" s="8">
        <f t="shared" si="0"/>
        <v>609146</v>
      </c>
      <c r="K4" s="8">
        <f t="shared" si="0"/>
        <v>620770</v>
      </c>
      <c r="L4" s="8">
        <f t="shared" ref="K4:L4" si="1">SUM(L5:L16)</f>
        <v>634563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5" x14ac:dyDescent="0.2">
      <c r="A5" s="7"/>
      <c r="B5" s="1" t="s">
        <v>2</v>
      </c>
      <c r="C5" s="30">
        <v>416713</v>
      </c>
      <c r="D5" s="30">
        <v>429290</v>
      </c>
      <c r="E5" s="30">
        <v>453221</v>
      </c>
      <c r="F5" s="30">
        <v>458435</v>
      </c>
      <c r="G5" s="30">
        <v>457396</v>
      </c>
      <c r="H5" s="30">
        <v>439503</v>
      </c>
      <c r="I5" s="30">
        <v>417133</v>
      </c>
      <c r="J5" s="30">
        <v>395180</v>
      </c>
      <c r="K5" s="30">
        <v>400435</v>
      </c>
      <c r="L5" s="30">
        <v>407054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5" x14ac:dyDescent="0.2">
      <c r="A6" s="7"/>
      <c r="B6" s="1" t="s">
        <v>3</v>
      </c>
      <c r="C6" s="30">
        <v>89776</v>
      </c>
      <c r="D6" s="30">
        <v>89355</v>
      </c>
      <c r="E6" s="30">
        <v>90284</v>
      </c>
      <c r="F6" s="30">
        <v>95066</v>
      </c>
      <c r="G6" s="30">
        <v>97900</v>
      </c>
      <c r="H6" s="30">
        <v>91502</v>
      </c>
      <c r="I6" s="30">
        <v>89069</v>
      </c>
      <c r="J6" s="30">
        <v>87850</v>
      </c>
      <c r="K6" s="30">
        <v>89898</v>
      </c>
      <c r="L6" s="30">
        <v>98423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5" x14ac:dyDescent="0.2">
      <c r="A7" s="7"/>
      <c r="B7" s="1" t="s">
        <v>4</v>
      </c>
      <c r="C7" s="30">
        <v>0</v>
      </c>
      <c r="D7" s="30">
        <v>0</v>
      </c>
      <c r="E7" s="30">
        <v>2</v>
      </c>
      <c r="F7" s="30">
        <v>2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5" x14ac:dyDescent="0.2">
      <c r="A8" s="7"/>
      <c r="B8" s="1" t="s">
        <v>5</v>
      </c>
      <c r="C8" s="30">
        <v>28204</v>
      </c>
      <c r="D8" s="30">
        <v>28165</v>
      </c>
      <c r="E8" s="30">
        <v>28648</v>
      </c>
      <c r="F8" s="30">
        <v>30029</v>
      </c>
      <c r="G8" s="30">
        <v>31238</v>
      </c>
      <c r="H8" s="30">
        <v>30542</v>
      </c>
      <c r="I8" s="30">
        <v>31884</v>
      </c>
      <c r="J8" s="30">
        <v>34146</v>
      </c>
      <c r="K8" s="30">
        <v>34384</v>
      </c>
      <c r="L8" s="30">
        <v>34061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5" x14ac:dyDescent="0.2">
      <c r="A9" s="7"/>
      <c r="B9" s="1" t="s">
        <v>7</v>
      </c>
      <c r="C9" s="30">
        <v>33793</v>
      </c>
      <c r="D9" s="30">
        <v>34260</v>
      </c>
      <c r="E9" s="30">
        <v>35609</v>
      </c>
      <c r="F9" s="30">
        <v>36280</v>
      </c>
      <c r="G9" s="30">
        <v>36223</v>
      </c>
      <c r="H9" s="30">
        <v>34440</v>
      </c>
      <c r="I9" s="30">
        <v>31288</v>
      </c>
      <c r="J9" s="30">
        <v>29726</v>
      </c>
      <c r="K9" s="30">
        <v>28544</v>
      </c>
      <c r="L9" s="30">
        <v>27586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5" x14ac:dyDescent="0.2">
      <c r="A10" s="7"/>
      <c r="B10" s="1" t="s">
        <v>8</v>
      </c>
      <c r="C10" s="30">
        <v>311</v>
      </c>
      <c r="D10" s="30">
        <v>372</v>
      </c>
      <c r="E10" s="30">
        <v>461</v>
      </c>
      <c r="F10" s="30">
        <v>436</v>
      </c>
      <c r="G10" s="30">
        <v>498</v>
      </c>
      <c r="H10" s="30">
        <v>419</v>
      </c>
      <c r="I10" s="30">
        <v>414</v>
      </c>
      <c r="J10" s="30">
        <v>389</v>
      </c>
      <c r="K10" s="30">
        <v>500</v>
      </c>
      <c r="L10" s="30">
        <v>537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x14ac:dyDescent="0.2">
      <c r="A11" s="7"/>
      <c r="B11" s="1" t="s">
        <v>13</v>
      </c>
      <c r="C11" s="30">
        <v>9491</v>
      </c>
      <c r="D11" s="30">
        <v>9557</v>
      </c>
      <c r="E11" s="30">
        <v>9991</v>
      </c>
      <c r="F11" s="30">
        <v>10449</v>
      </c>
      <c r="G11" s="30">
        <v>10592</v>
      </c>
      <c r="H11" s="30">
        <v>10394</v>
      </c>
      <c r="I11" s="30">
        <v>10732</v>
      </c>
      <c r="J11" s="30">
        <v>10982</v>
      </c>
      <c r="K11" s="30">
        <v>11360</v>
      </c>
      <c r="L11" s="30">
        <v>12232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5" x14ac:dyDescent="0.2">
      <c r="A12" s="7"/>
      <c r="B12" s="1" t="s">
        <v>15</v>
      </c>
      <c r="C12" s="30">
        <v>11671</v>
      </c>
      <c r="D12" s="30">
        <v>12985</v>
      </c>
      <c r="E12" s="30">
        <v>13662</v>
      </c>
      <c r="F12" s="30">
        <v>13243</v>
      </c>
      <c r="G12" s="30">
        <v>13329</v>
      </c>
      <c r="H12" s="30">
        <v>12915</v>
      </c>
      <c r="I12" s="30">
        <v>13787</v>
      </c>
      <c r="J12" s="30">
        <v>14090</v>
      </c>
      <c r="K12" s="30">
        <v>13779</v>
      </c>
      <c r="L12" s="30">
        <v>13967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5" x14ac:dyDescent="0.2">
      <c r="A13" s="7"/>
      <c r="B13" s="1" t="s">
        <v>26</v>
      </c>
      <c r="C13" s="30">
        <v>23</v>
      </c>
      <c r="D13" s="30">
        <v>167</v>
      </c>
      <c r="E13" s="30">
        <v>284</v>
      </c>
      <c r="F13" s="30">
        <v>285</v>
      </c>
      <c r="G13" s="30">
        <v>466</v>
      </c>
      <c r="H13" s="30">
        <v>550</v>
      </c>
      <c r="I13" s="30">
        <v>268</v>
      </c>
      <c r="J13" s="30">
        <v>216</v>
      </c>
      <c r="K13" s="30">
        <v>434</v>
      </c>
      <c r="L13" s="30">
        <v>336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5" x14ac:dyDescent="0.2">
      <c r="A14" s="7"/>
      <c r="B14" s="1" t="s">
        <v>17</v>
      </c>
      <c r="C14" s="30">
        <v>1442</v>
      </c>
      <c r="D14" s="30">
        <v>1661</v>
      </c>
      <c r="E14" s="30">
        <v>2313</v>
      </c>
      <c r="F14" s="30">
        <v>3547</v>
      </c>
      <c r="G14" s="30">
        <v>5056</v>
      </c>
      <c r="H14" s="30">
        <v>6988</v>
      </c>
      <c r="I14" s="30">
        <v>7759</v>
      </c>
      <c r="J14" s="30">
        <v>6737</v>
      </c>
      <c r="K14" s="30">
        <v>6507</v>
      </c>
      <c r="L14" s="30">
        <v>6965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5" x14ac:dyDescent="0.2">
      <c r="A15" s="7"/>
      <c r="B15" s="1" t="s">
        <v>29</v>
      </c>
      <c r="C15" s="30">
        <v>1146</v>
      </c>
      <c r="D15" s="30">
        <v>945</v>
      </c>
      <c r="E15" s="30">
        <v>890</v>
      </c>
      <c r="F15" s="30">
        <v>864</v>
      </c>
      <c r="G15" s="30">
        <v>929</v>
      </c>
      <c r="H15" s="30">
        <v>999</v>
      </c>
      <c r="I15" s="30">
        <v>868</v>
      </c>
      <c r="J15" s="30">
        <v>1019</v>
      </c>
      <c r="K15" s="30">
        <v>1384</v>
      </c>
      <c r="L15" s="30">
        <v>1307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5" x14ac:dyDescent="0.2">
      <c r="A16" s="11"/>
      <c r="B16" s="12" t="s">
        <v>19</v>
      </c>
      <c r="C16" s="32">
        <v>21094</v>
      </c>
      <c r="D16" s="32">
        <v>30670</v>
      </c>
      <c r="E16" s="32">
        <v>32572</v>
      </c>
      <c r="F16" s="32">
        <v>31933</v>
      </c>
      <c r="G16" s="32">
        <v>31514</v>
      </c>
      <c r="H16" s="32">
        <v>33106</v>
      </c>
      <c r="I16" s="32">
        <v>24263</v>
      </c>
      <c r="J16" s="32">
        <v>28811</v>
      </c>
      <c r="K16" s="32">
        <v>33545</v>
      </c>
      <c r="L16" s="32">
        <v>32095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3" ht="10.5" x14ac:dyDescent="0.25">
      <c r="A17" s="1" t="s">
        <v>21</v>
      </c>
      <c r="B17" s="1"/>
      <c r="C17" s="8">
        <f t="shared" ref="C17:J17" si="2">SUM(C18:C29)</f>
        <v>100817</v>
      </c>
      <c r="D17" s="8">
        <f t="shared" si="2"/>
        <v>96049</v>
      </c>
      <c r="E17" s="8">
        <f t="shared" si="2"/>
        <v>97419</v>
      </c>
      <c r="F17" s="8">
        <f t="shared" si="2"/>
        <v>98450</v>
      </c>
      <c r="G17" s="8">
        <f t="shared" si="2"/>
        <v>100275</v>
      </c>
      <c r="H17" s="8">
        <f t="shared" si="2"/>
        <v>102226</v>
      </c>
      <c r="I17" s="8">
        <f t="shared" si="2"/>
        <v>108590</v>
      </c>
      <c r="J17" s="8">
        <f t="shared" ref="J17:K17" si="3">SUM(J18:J29)</f>
        <v>113540</v>
      </c>
      <c r="K17" s="8">
        <f t="shared" si="3"/>
        <v>111020</v>
      </c>
      <c r="L17" s="8">
        <f t="shared" ref="K17:L17" si="4">SUM(L18:L29)</f>
        <v>107888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3" x14ac:dyDescent="0.2">
      <c r="A18" s="1"/>
      <c r="B18" s="1" t="s">
        <v>2</v>
      </c>
      <c r="C18" s="30">
        <v>35627</v>
      </c>
      <c r="D18" s="30">
        <v>34716</v>
      </c>
      <c r="E18" s="30">
        <v>34107</v>
      </c>
      <c r="F18" s="30">
        <v>33806</v>
      </c>
      <c r="G18" s="30">
        <v>34304</v>
      </c>
      <c r="H18" s="30">
        <v>34313</v>
      </c>
      <c r="I18" s="30">
        <v>33457</v>
      </c>
      <c r="J18" s="30">
        <v>33353</v>
      </c>
      <c r="K18" s="30">
        <v>32372</v>
      </c>
      <c r="L18" s="30">
        <v>30765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3" x14ac:dyDescent="0.2">
      <c r="A19" s="1"/>
      <c r="B19" s="1" t="s">
        <v>3</v>
      </c>
      <c r="C19" s="30">
        <v>22036</v>
      </c>
      <c r="D19" s="30">
        <v>20190</v>
      </c>
      <c r="E19" s="30">
        <v>20422</v>
      </c>
      <c r="F19" s="30">
        <v>21530</v>
      </c>
      <c r="G19" s="30">
        <v>22650</v>
      </c>
      <c r="H19" s="30">
        <v>22539</v>
      </c>
      <c r="I19" s="30">
        <v>26934</v>
      </c>
      <c r="J19" s="30">
        <v>29977</v>
      </c>
      <c r="K19" s="30">
        <v>29594</v>
      </c>
      <c r="L19" s="30">
        <v>28318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3" x14ac:dyDescent="0.2">
      <c r="A20" s="1"/>
      <c r="B20" s="1" t="s">
        <v>4</v>
      </c>
      <c r="C20" s="30">
        <v>720</v>
      </c>
      <c r="D20" s="30">
        <v>799</v>
      </c>
      <c r="E20" s="30">
        <v>705</v>
      </c>
      <c r="F20" s="30">
        <v>842</v>
      </c>
      <c r="G20" s="30">
        <v>754</v>
      </c>
      <c r="H20" s="30">
        <v>1305</v>
      </c>
      <c r="I20" s="30">
        <v>1710</v>
      </c>
      <c r="J20" s="30">
        <v>1675</v>
      </c>
      <c r="K20" s="30">
        <v>1549</v>
      </c>
      <c r="L20" s="30">
        <v>1670</v>
      </c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33" x14ac:dyDescent="0.2">
      <c r="A21" s="1"/>
      <c r="B21" s="1" t="s">
        <v>5</v>
      </c>
      <c r="C21" s="30">
        <v>12043</v>
      </c>
      <c r="D21" s="30">
        <v>11467</v>
      </c>
      <c r="E21" s="30">
        <v>10979</v>
      </c>
      <c r="F21" s="30">
        <v>10639</v>
      </c>
      <c r="G21" s="30">
        <v>10509</v>
      </c>
      <c r="H21" s="30">
        <v>10935</v>
      </c>
      <c r="I21" s="30">
        <v>12126</v>
      </c>
      <c r="J21" s="30">
        <v>12939</v>
      </c>
      <c r="K21" s="30">
        <v>11799</v>
      </c>
      <c r="L21" s="30">
        <v>11058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33" x14ac:dyDescent="0.2">
      <c r="A22" s="1"/>
      <c r="B22" s="1" t="s">
        <v>7</v>
      </c>
      <c r="C22" s="30">
        <v>4213</v>
      </c>
      <c r="D22" s="30">
        <v>3839</v>
      </c>
      <c r="E22" s="30">
        <v>3894</v>
      </c>
      <c r="F22" s="30">
        <v>3803</v>
      </c>
      <c r="G22" s="30">
        <v>4238</v>
      </c>
      <c r="H22" s="30">
        <v>4334</v>
      </c>
      <c r="I22" s="30">
        <v>4311</v>
      </c>
      <c r="J22" s="30">
        <v>4576</v>
      </c>
      <c r="K22" s="30">
        <v>4098</v>
      </c>
      <c r="L22" s="30">
        <v>4417</v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3" x14ac:dyDescent="0.2">
      <c r="A23" s="1"/>
      <c r="B23" s="1" t="s">
        <v>8</v>
      </c>
      <c r="C23" s="30">
        <v>585</v>
      </c>
      <c r="D23" s="30">
        <v>346</v>
      </c>
      <c r="E23" s="30">
        <v>469</v>
      </c>
      <c r="F23" s="30">
        <v>296</v>
      </c>
      <c r="G23" s="30">
        <v>410</v>
      </c>
      <c r="H23" s="30">
        <v>505</v>
      </c>
      <c r="I23" s="30">
        <v>242</v>
      </c>
      <c r="J23" s="30">
        <v>224</v>
      </c>
      <c r="K23" s="30">
        <v>150</v>
      </c>
      <c r="L23" s="30">
        <v>189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3" x14ac:dyDescent="0.2">
      <c r="A24" s="1"/>
      <c r="B24" s="1" t="s">
        <v>13</v>
      </c>
      <c r="C24" s="30">
        <v>8734</v>
      </c>
      <c r="D24" s="30">
        <v>8263</v>
      </c>
      <c r="E24" s="30">
        <v>9354</v>
      </c>
      <c r="F24" s="30">
        <v>9484</v>
      </c>
      <c r="G24" s="30">
        <v>9944</v>
      </c>
      <c r="H24" s="30">
        <v>10072</v>
      </c>
      <c r="I24" s="30">
        <v>10776</v>
      </c>
      <c r="J24" s="30">
        <v>10733</v>
      </c>
      <c r="K24" s="30">
        <v>11770</v>
      </c>
      <c r="L24" s="30">
        <v>11667</v>
      </c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3" x14ac:dyDescent="0.2">
      <c r="A25" s="1"/>
      <c r="B25" s="1" t="s">
        <v>15</v>
      </c>
      <c r="C25" s="30">
        <v>3795</v>
      </c>
      <c r="D25" s="30">
        <v>3669</v>
      </c>
      <c r="E25" s="30">
        <v>4207</v>
      </c>
      <c r="F25" s="30">
        <v>4322</v>
      </c>
      <c r="G25" s="30">
        <v>4511</v>
      </c>
      <c r="H25" s="30">
        <v>4780</v>
      </c>
      <c r="I25" s="30">
        <v>4831</v>
      </c>
      <c r="J25" s="30">
        <v>5681</v>
      </c>
      <c r="K25" s="30">
        <v>5528</v>
      </c>
      <c r="L25" s="30">
        <v>6203</v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3" x14ac:dyDescent="0.2">
      <c r="A26" s="1"/>
      <c r="B26" s="1" t="s">
        <v>26</v>
      </c>
      <c r="C26" s="30">
        <v>922</v>
      </c>
      <c r="D26" s="30">
        <v>874</v>
      </c>
      <c r="E26" s="30">
        <v>768</v>
      </c>
      <c r="F26" s="30">
        <v>781</v>
      </c>
      <c r="G26" s="30">
        <v>701</v>
      </c>
      <c r="H26" s="30">
        <v>816</v>
      </c>
      <c r="I26" s="30">
        <v>630</v>
      </c>
      <c r="J26" s="30">
        <v>605</v>
      </c>
      <c r="K26" s="30">
        <v>566</v>
      </c>
      <c r="L26" s="30">
        <v>582</v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3" x14ac:dyDescent="0.2">
      <c r="A27" s="1"/>
      <c r="B27" s="1" t="s">
        <v>17</v>
      </c>
      <c r="C27" s="30">
        <v>5992</v>
      </c>
      <c r="D27" s="30">
        <v>6391</v>
      </c>
      <c r="E27" s="30">
        <v>6447</v>
      </c>
      <c r="F27" s="30">
        <v>6712</v>
      </c>
      <c r="G27" s="30">
        <v>6231</v>
      </c>
      <c r="H27" s="30">
        <v>6628</v>
      </c>
      <c r="I27" s="30">
        <v>7823</v>
      </c>
      <c r="J27" s="30">
        <v>7367</v>
      </c>
      <c r="K27" s="30">
        <v>7066</v>
      </c>
      <c r="L27" s="30">
        <v>5990</v>
      </c>
      <c r="O27" s="2"/>
      <c r="P27" s="2"/>
      <c r="Q27" s="2"/>
      <c r="R27" s="2"/>
      <c r="S27" s="2"/>
      <c r="T27" s="2"/>
      <c r="U27" s="2"/>
      <c r="V27" s="2"/>
      <c r="W27" s="2"/>
      <c r="X27" s="2"/>
      <c r="Z27" s="27"/>
      <c r="AA27" s="27"/>
      <c r="AB27" s="27"/>
      <c r="AC27" s="27"/>
      <c r="AD27" s="27"/>
      <c r="AE27" s="27"/>
      <c r="AF27" s="27"/>
      <c r="AG27" s="27"/>
    </row>
    <row r="28" spans="1:33" x14ac:dyDescent="0.2">
      <c r="A28" s="1"/>
      <c r="B28" s="1" t="s">
        <v>29</v>
      </c>
      <c r="C28" s="30">
        <v>5918</v>
      </c>
      <c r="D28" s="30">
        <v>5327</v>
      </c>
      <c r="E28" s="30">
        <v>5875</v>
      </c>
      <c r="F28" s="30">
        <v>6035</v>
      </c>
      <c r="G28" s="30">
        <v>5813</v>
      </c>
      <c r="H28" s="30">
        <v>5810</v>
      </c>
      <c r="I28" s="30">
        <v>5668</v>
      </c>
      <c r="J28" s="30">
        <v>6295</v>
      </c>
      <c r="K28" s="30">
        <v>6271</v>
      </c>
      <c r="L28" s="30">
        <v>6768</v>
      </c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33" x14ac:dyDescent="0.2">
      <c r="A29" s="12"/>
      <c r="B29" s="12" t="s">
        <v>19</v>
      </c>
      <c r="C29" s="32">
        <v>232</v>
      </c>
      <c r="D29" s="32">
        <v>168</v>
      </c>
      <c r="E29" s="32">
        <v>192</v>
      </c>
      <c r="F29" s="32">
        <v>200</v>
      </c>
      <c r="G29" s="32">
        <v>210</v>
      </c>
      <c r="H29" s="32">
        <v>189</v>
      </c>
      <c r="I29" s="32">
        <v>82</v>
      </c>
      <c r="J29" s="32">
        <v>115</v>
      </c>
      <c r="K29" s="32">
        <v>257</v>
      </c>
      <c r="L29" s="32">
        <v>261</v>
      </c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3" ht="10.5" x14ac:dyDescent="0.25">
      <c r="A30" s="1" t="s">
        <v>31</v>
      </c>
      <c r="B30" s="1"/>
      <c r="C30" s="8">
        <f t="shared" ref="C30:K30" si="5">SUM(C31:C42)</f>
        <v>73009</v>
      </c>
      <c r="D30" s="8">
        <f t="shared" si="5"/>
        <v>72607</v>
      </c>
      <c r="E30" s="8">
        <f t="shared" si="5"/>
        <v>75612</v>
      </c>
      <c r="F30" s="8">
        <f t="shared" si="5"/>
        <v>75378</v>
      </c>
      <c r="G30" s="8">
        <f t="shared" si="5"/>
        <v>75296</v>
      </c>
      <c r="H30" s="8">
        <f t="shared" si="5"/>
        <v>76075</v>
      </c>
      <c r="I30" s="8">
        <f t="shared" si="5"/>
        <v>75890</v>
      </c>
      <c r="J30" s="8">
        <f t="shared" si="5"/>
        <v>75256</v>
      </c>
      <c r="K30" s="8">
        <f t="shared" si="5"/>
        <v>75512</v>
      </c>
      <c r="L30" s="8">
        <f t="shared" ref="K30:L30" si="6">SUM(L31:L42)</f>
        <v>73309</v>
      </c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3" x14ac:dyDescent="0.2">
      <c r="A31" s="1"/>
      <c r="B31" s="1" t="s">
        <v>2</v>
      </c>
      <c r="C31" s="30">
        <v>304</v>
      </c>
      <c r="D31" s="30">
        <v>293</v>
      </c>
      <c r="E31" s="30">
        <v>250</v>
      </c>
      <c r="F31" s="30">
        <v>223</v>
      </c>
      <c r="G31" s="30">
        <v>196</v>
      </c>
      <c r="H31" s="30">
        <v>124</v>
      </c>
      <c r="I31" s="30">
        <v>182</v>
      </c>
      <c r="J31" s="30">
        <v>140</v>
      </c>
      <c r="K31" s="30">
        <v>131</v>
      </c>
      <c r="L31" s="30">
        <v>122</v>
      </c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3" x14ac:dyDescent="0.2">
      <c r="A32" s="1"/>
      <c r="B32" s="1" t="s">
        <v>3</v>
      </c>
      <c r="C32" s="30">
        <v>210</v>
      </c>
      <c r="D32" s="30">
        <v>245</v>
      </c>
      <c r="E32" s="30">
        <v>292</v>
      </c>
      <c r="F32" s="30">
        <v>406</v>
      </c>
      <c r="G32" s="30">
        <v>339</v>
      </c>
      <c r="H32" s="30">
        <v>162</v>
      </c>
      <c r="I32" s="30">
        <v>136</v>
      </c>
      <c r="J32" s="30">
        <v>177</v>
      </c>
      <c r="K32" s="30">
        <v>278</v>
      </c>
      <c r="L32" s="30">
        <v>238</v>
      </c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33" x14ac:dyDescent="0.2">
      <c r="A33" s="1"/>
      <c r="B33" s="1" t="s">
        <v>4</v>
      </c>
      <c r="C33" s="30">
        <v>16002</v>
      </c>
      <c r="D33" s="30">
        <v>15327</v>
      </c>
      <c r="E33" s="30">
        <v>16097</v>
      </c>
      <c r="F33" s="30">
        <v>16596</v>
      </c>
      <c r="G33" s="30">
        <v>16957</v>
      </c>
      <c r="H33" s="30">
        <v>16970</v>
      </c>
      <c r="I33" s="30">
        <v>15309</v>
      </c>
      <c r="J33" s="30">
        <v>16345</v>
      </c>
      <c r="K33" s="30">
        <v>16573</v>
      </c>
      <c r="L33" s="30">
        <v>16216</v>
      </c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33" x14ac:dyDescent="0.2">
      <c r="A34" s="1"/>
      <c r="B34" s="1" t="s">
        <v>5</v>
      </c>
      <c r="C34" s="30">
        <v>39</v>
      </c>
      <c r="D34" s="30">
        <v>69</v>
      </c>
      <c r="E34" s="30">
        <v>84</v>
      </c>
      <c r="F34" s="30">
        <v>38</v>
      </c>
      <c r="G34" s="30">
        <v>7</v>
      </c>
      <c r="H34" s="30">
        <v>37</v>
      </c>
      <c r="I34" s="30">
        <v>12</v>
      </c>
      <c r="J34" s="30">
        <v>8</v>
      </c>
      <c r="K34" s="30">
        <v>0</v>
      </c>
      <c r="L34" s="30">
        <v>11</v>
      </c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33" x14ac:dyDescent="0.2">
      <c r="A35" s="1"/>
      <c r="B35" s="1" t="s">
        <v>7</v>
      </c>
      <c r="C35" s="30">
        <v>6</v>
      </c>
      <c r="D35" s="30">
        <v>6</v>
      </c>
      <c r="E35" s="30">
        <v>40</v>
      </c>
      <c r="F35" s="30">
        <v>26</v>
      </c>
      <c r="G35" s="30">
        <v>43</v>
      </c>
      <c r="H35" s="30">
        <v>28</v>
      </c>
      <c r="I35" s="30">
        <v>26</v>
      </c>
      <c r="J35" s="30">
        <v>38</v>
      </c>
      <c r="K35" s="30">
        <v>31</v>
      </c>
      <c r="L35" s="30">
        <v>20</v>
      </c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33" x14ac:dyDescent="0.2">
      <c r="A36" s="1"/>
      <c r="B36" s="1" t="s">
        <v>8</v>
      </c>
      <c r="C36" s="30">
        <v>10780</v>
      </c>
      <c r="D36" s="30">
        <v>10950</v>
      </c>
      <c r="E36" s="30">
        <v>11510</v>
      </c>
      <c r="F36" s="30">
        <v>11474</v>
      </c>
      <c r="G36" s="30">
        <v>11576</v>
      </c>
      <c r="H36" s="30">
        <v>11968</v>
      </c>
      <c r="I36" s="30">
        <v>13571</v>
      </c>
      <c r="J36" s="30">
        <v>14365</v>
      </c>
      <c r="K36" s="30">
        <v>14618</v>
      </c>
      <c r="L36" s="30">
        <v>14431</v>
      </c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33" x14ac:dyDescent="0.2">
      <c r="A37" s="1"/>
      <c r="B37" s="1" t="s">
        <v>13</v>
      </c>
      <c r="C37" s="30">
        <v>30396</v>
      </c>
      <c r="D37" s="30">
        <v>29394</v>
      </c>
      <c r="E37" s="30">
        <v>30468</v>
      </c>
      <c r="F37" s="30">
        <v>29611</v>
      </c>
      <c r="G37" s="30">
        <v>29219</v>
      </c>
      <c r="H37" s="30">
        <v>29612</v>
      </c>
      <c r="I37" s="30">
        <v>29124</v>
      </c>
      <c r="J37" s="30">
        <v>29377</v>
      </c>
      <c r="K37" s="30">
        <v>27762</v>
      </c>
      <c r="L37" s="30">
        <v>28390</v>
      </c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33" x14ac:dyDescent="0.2">
      <c r="A38" s="1"/>
      <c r="B38" s="1" t="s">
        <v>15</v>
      </c>
      <c r="C38" s="30">
        <v>24</v>
      </c>
      <c r="D38" s="30">
        <v>0</v>
      </c>
      <c r="E38" s="30">
        <v>0</v>
      </c>
      <c r="F38" s="30">
        <v>3</v>
      </c>
      <c r="G38" s="30">
        <v>3</v>
      </c>
      <c r="H38" s="30">
        <v>0</v>
      </c>
      <c r="I38" s="30">
        <v>0</v>
      </c>
      <c r="J38" s="30">
        <v>0</v>
      </c>
      <c r="K38" s="30">
        <v>0</v>
      </c>
      <c r="L38" s="30">
        <v>3</v>
      </c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33" x14ac:dyDescent="0.2">
      <c r="A39" s="1"/>
      <c r="B39" s="1" t="s">
        <v>26</v>
      </c>
      <c r="C39" s="30">
        <v>14241</v>
      </c>
      <c r="D39" s="30">
        <v>15479</v>
      </c>
      <c r="E39" s="30">
        <v>15997</v>
      </c>
      <c r="F39" s="30">
        <v>15963</v>
      </c>
      <c r="G39" s="30">
        <v>15859</v>
      </c>
      <c r="H39" s="30">
        <v>16368</v>
      </c>
      <c r="I39" s="30">
        <v>16668</v>
      </c>
      <c r="J39" s="30">
        <v>14165</v>
      </c>
      <c r="K39" s="30">
        <v>15312</v>
      </c>
      <c r="L39" s="30">
        <v>13375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33" x14ac:dyDescent="0.2">
      <c r="A40" s="1"/>
      <c r="B40" s="1" t="s">
        <v>17</v>
      </c>
      <c r="C40" s="30">
        <v>618</v>
      </c>
      <c r="D40" s="30">
        <v>481</v>
      </c>
      <c r="E40" s="30">
        <v>443</v>
      </c>
      <c r="F40" s="30">
        <v>604</v>
      </c>
      <c r="G40" s="30">
        <v>640</v>
      </c>
      <c r="H40" s="30">
        <v>464</v>
      </c>
      <c r="I40" s="30">
        <v>604</v>
      </c>
      <c r="J40" s="30">
        <v>373</v>
      </c>
      <c r="K40" s="30">
        <v>450</v>
      </c>
      <c r="L40" s="30">
        <v>274</v>
      </c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33" x14ac:dyDescent="0.2">
      <c r="A41" s="1"/>
      <c r="B41" s="1" t="s">
        <v>29</v>
      </c>
      <c r="C41" s="30">
        <v>281</v>
      </c>
      <c r="D41" s="30">
        <v>225</v>
      </c>
      <c r="E41" s="30">
        <v>322</v>
      </c>
      <c r="F41" s="30">
        <v>322</v>
      </c>
      <c r="G41" s="30">
        <v>318</v>
      </c>
      <c r="H41" s="30">
        <v>260</v>
      </c>
      <c r="I41" s="30">
        <v>239</v>
      </c>
      <c r="J41" s="30">
        <v>211</v>
      </c>
      <c r="K41" s="30">
        <v>232</v>
      </c>
      <c r="L41" s="30">
        <v>100</v>
      </c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33" x14ac:dyDescent="0.2">
      <c r="A42" s="12"/>
      <c r="B42" s="12" t="s">
        <v>19</v>
      </c>
      <c r="C42" s="32">
        <v>108</v>
      </c>
      <c r="D42" s="32">
        <v>138</v>
      </c>
      <c r="E42" s="32">
        <v>109</v>
      </c>
      <c r="F42" s="32">
        <v>112</v>
      </c>
      <c r="G42" s="32">
        <v>139</v>
      </c>
      <c r="H42" s="32">
        <v>82</v>
      </c>
      <c r="I42" s="32">
        <v>19</v>
      </c>
      <c r="J42" s="32">
        <v>57</v>
      </c>
      <c r="K42" s="32">
        <v>125</v>
      </c>
      <c r="L42" s="32">
        <v>129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33" s="4" customFormat="1" ht="10.5" hidden="1" x14ac:dyDescent="0.25">
      <c r="A43" s="12" t="s">
        <v>32</v>
      </c>
      <c r="B43" s="12"/>
      <c r="C43" s="33">
        <f t="shared" ref="C43:K43" si="7">SUM(C44:C46)</f>
        <v>0</v>
      </c>
      <c r="D43" s="33">
        <f t="shared" si="7"/>
        <v>0</v>
      </c>
      <c r="E43" s="33">
        <f t="shared" si="7"/>
        <v>0</v>
      </c>
      <c r="F43" s="33">
        <f t="shared" si="7"/>
        <v>0</v>
      </c>
      <c r="G43" s="33">
        <f t="shared" si="7"/>
        <v>0</v>
      </c>
      <c r="H43" s="33">
        <f t="shared" si="7"/>
        <v>0</v>
      </c>
      <c r="I43" s="33">
        <f t="shared" si="7"/>
        <v>0</v>
      </c>
      <c r="J43" s="33">
        <f t="shared" si="7"/>
        <v>0</v>
      </c>
      <c r="K43" s="33">
        <f t="shared" si="7"/>
        <v>0</v>
      </c>
      <c r="L43" s="33">
        <f t="shared" ref="K43:L43" si="8">SUM(L44:L46)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4" customFormat="1" hidden="1" x14ac:dyDescent="0.2">
      <c r="A44" s="1"/>
      <c r="B44" s="1" t="s">
        <v>2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4" customFormat="1" hidden="1" x14ac:dyDescent="0.2">
      <c r="A45" s="1"/>
      <c r="B45" s="1" t="s">
        <v>17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4" customFormat="1" hidden="1" x14ac:dyDescent="0.2">
      <c r="A46" s="12"/>
      <c r="B46" s="12" t="s">
        <v>29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4" customFormat="1" ht="10.5" x14ac:dyDescent="0.25">
      <c r="A47" s="12" t="s">
        <v>33</v>
      </c>
      <c r="B47" s="28"/>
      <c r="C47" s="17">
        <f t="shared" ref="C47:K47" si="9">SUM(C48:C59)</f>
        <v>787490</v>
      </c>
      <c r="D47" s="17">
        <f t="shared" si="9"/>
        <v>806083</v>
      </c>
      <c r="E47" s="17">
        <f t="shared" si="9"/>
        <v>840968</v>
      </c>
      <c r="F47" s="17">
        <f t="shared" si="9"/>
        <v>854397</v>
      </c>
      <c r="G47" s="17">
        <f t="shared" si="9"/>
        <v>860712</v>
      </c>
      <c r="H47" s="17">
        <f t="shared" si="9"/>
        <v>839659</v>
      </c>
      <c r="I47" s="17">
        <f t="shared" si="9"/>
        <v>811945</v>
      </c>
      <c r="J47" s="17">
        <f t="shared" si="9"/>
        <v>797942</v>
      </c>
      <c r="K47" s="17">
        <f t="shared" si="9"/>
        <v>807302</v>
      </c>
      <c r="L47" s="17">
        <f t="shared" ref="K47:L47" si="10">SUM(L48:L59)</f>
        <v>815760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4" customFormat="1" x14ac:dyDescent="0.2">
      <c r="A48" s="1"/>
      <c r="B48" s="1" t="s">
        <v>2</v>
      </c>
      <c r="C48" s="13">
        <f t="shared" ref="C48:K48" si="11">SUM(C5,C18,C31,C44)</f>
        <v>452644</v>
      </c>
      <c r="D48" s="13">
        <f t="shared" si="11"/>
        <v>464299</v>
      </c>
      <c r="E48" s="13">
        <f t="shared" si="11"/>
        <v>487578</v>
      </c>
      <c r="F48" s="13">
        <f t="shared" si="11"/>
        <v>492464</v>
      </c>
      <c r="G48" s="13">
        <f t="shared" si="11"/>
        <v>491896</v>
      </c>
      <c r="H48" s="13">
        <f t="shared" si="11"/>
        <v>473940</v>
      </c>
      <c r="I48" s="13">
        <f t="shared" si="11"/>
        <v>450772</v>
      </c>
      <c r="J48" s="13">
        <f t="shared" si="11"/>
        <v>428673</v>
      </c>
      <c r="K48" s="13">
        <f t="shared" si="11"/>
        <v>432938</v>
      </c>
      <c r="L48" s="13">
        <f t="shared" ref="K48:L48" si="12">SUM(L5,L18,L31,L44)</f>
        <v>437941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s="4" customFormat="1" x14ac:dyDescent="0.2">
      <c r="A49" s="1"/>
      <c r="B49" s="1" t="s">
        <v>3</v>
      </c>
      <c r="C49" s="13">
        <f t="shared" ref="C49:K49" si="13">SUM(C6,C19,C32)</f>
        <v>112022</v>
      </c>
      <c r="D49" s="13">
        <f t="shared" si="13"/>
        <v>109790</v>
      </c>
      <c r="E49" s="13">
        <f t="shared" si="13"/>
        <v>110998</v>
      </c>
      <c r="F49" s="13">
        <f t="shared" si="13"/>
        <v>117002</v>
      </c>
      <c r="G49" s="13">
        <f t="shared" si="13"/>
        <v>120889</v>
      </c>
      <c r="H49" s="13">
        <f t="shared" si="13"/>
        <v>114203</v>
      </c>
      <c r="I49" s="13">
        <f t="shared" si="13"/>
        <v>116139</v>
      </c>
      <c r="J49" s="13">
        <f t="shared" si="13"/>
        <v>118004</v>
      </c>
      <c r="K49" s="13">
        <f t="shared" si="13"/>
        <v>119770</v>
      </c>
      <c r="L49" s="13">
        <f t="shared" ref="K49:L59" si="14">SUM(L6,L19,L32)</f>
        <v>126979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4" customFormat="1" x14ac:dyDescent="0.2">
      <c r="A50" s="1"/>
      <c r="B50" s="1" t="s">
        <v>4</v>
      </c>
      <c r="C50" s="13">
        <f t="shared" ref="C50:K50" si="15">SUM(C7,C20,C33)</f>
        <v>16722</v>
      </c>
      <c r="D50" s="13">
        <f t="shared" si="15"/>
        <v>16126</v>
      </c>
      <c r="E50" s="13">
        <f t="shared" si="15"/>
        <v>16804</v>
      </c>
      <c r="F50" s="13">
        <f t="shared" si="15"/>
        <v>17440</v>
      </c>
      <c r="G50" s="13">
        <f t="shared" si="15"/>
        <v>17711</v>
      </c>
      <c r="H50" s="13">
        <f t="shared" si="15"/>
        <v>18275</v>
      </c>
      <c r="I50" s="13">
        <f t="shared" si="15"/>
        <v>17019</v>
      </c>
      <c r="J50" s="13">
        <f t="shared" si="15"/>
        <v>18020</v>
      </c>
      <c r="K50" s="13">
        <f t="shared" si="15"/>
        <v>18122</v>
      </c>
      <c r="L50" s="13">
        <f t="shared" si="14"/>
        <v>17886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4" customFormat="1" x14ac:dyDescent="0.2">
      <c r="A51" s="1"/>
      <c r="B51" s="1" t="s">
        <v>5</v>
      </c>
      <c r="C51" s="13">
        <f t="shared" ref="C51:K51" si="16">SUM(C8,C21,C34)</f>
        <v>40286</v>
      </c>
      <c r="D51" s="13">
        <f t="shared" si="16"/>
        <v>39701</v>
      </c>
      <c r="E51" s="13">
        <f t="shared" si="16"/>
        <v>39711</v>
      </c>
      <c r="F51" s="13">
        <f t="shared" si="16"/>
        <v>40706</v>
      </c>
      <c r="G51" s="13">
        <f t="shared" si="16"/>
        <v>41754</v>
      </c>
      <c r="H51" s="13">
        <f t="shared" si="16"/>
        <v>41514</v>
      </c>
      <c r="I51" s="13">
        <f t="shared" si="16"/>
        <v>44022</v>
      </c>
      <c r="J51" s="13">
        <f t="shared" si="16"/>
        <v>47093</v>
      </c>
      <c r="K51" s="13">
        <f t="shared" si="16"/>
        <v>46183</v>
      </c>
      <c r="L51" s="13">
        <f t="shared" si="14"/>
        <v>45130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4" customFormat="1" x14ac:dyDescent="0.2">
      <c r="A52" s="1"/>
      <c r="B52" s="1" t="s">
        <v>7</v>
      </c>
      <c r="C52" s="13">
        <f t="shared" ref="C52:K52" si="17">SUM(C9,C22,C35)</f>
        <v>38012</v>
      </c>
      <c r="D52" s="13">
        <f t="shared" si="17"/>
        <v>38105</v>
      </c>
      <c r="E52" s="13">
        <f t="shared" si="17"/>
        <v>39543</v>
      </c>
      <c r="F52" s="13">
        <f t="shared" si="17"/>
        <v>40109</v>
      </c>
      <c r="G52" s="13">
        <f t="shared" si="17"/>
        <v>40504</v>
      </c>
      <c r="H52" s="13">
        <f t="shared" si="17"/>
        <v>38802</v>
      </c>
      <c r="I52" s="13">
        <f t="shared" si="17"/>
        <v>35625</v>
      </c>
      <c r="J52" s="13">
        <f t="shared" si="17"/>
        <v>34340</v>
      </c>
      <c r="K52" s="13">
        <f t="shared" si="17"/>
        <v>32673</v>
      </c>
      <c r="L52" s="13">
        <f t="shared" si="14"/>
        <v>32023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4" customFormat="1" x14ac:dyDescent="0.2">
      <c r="A53" s="1"/>
      <c r="B53" s="1" t="s">
        <v>8</v>
      </c>
      <c r="C53" s="13">
        <f t="shared" ref="C53:K53" si="18">SUM(C10,C23,C36)</f>
        <v>11676</v>
      </c>
      <c r="D53" s="13">
        <f t="shared" si="18"/>
        <v>11668</v>
      </c>
      <c r="E53" s="13">
        <f t="shared" si="18"/>
        <v>12440</v>
      </c>
      <c r="F53" s="13">
        <f t="shared" si="18"/>
        <v>12206</v>
      </c>
      <c r="G53" s="13">
        <f t="shared" si="18"/>
        <v>12484</v>
      </c>
      <c r="H53" s="13">
        <f t="shared" si="18"/>
        <v>12892</v>
      </c>
      <c r="I53" s="13">
        <f t="shared" si="18"/>
        <v>14227</v>
      </c>
      <c r="J53" s="13">
        <f t="shared" si="18"/>
        <v>14978</v>
      </c>
      <c r="K53" s="13">
        <f t="shared" si="18"/>
        <v>15268</v>
      </c>
      <c r="L53" s="13">
        <f t="shared" si="14"/>
        <v>15157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4" customFormat="1" x14ac:dyDescent="0.2">
      <c r="A54" s="1"/>
      <c r="B54" s="1" t="s">
        <v>13</v>
      </c>
      <c r="C54" s="13">
        <f t="shared" ref="C54:K54" si="19">SUM(C11,C24,C37)</f>
        <v>48621</v>
      </c>
      <c r="D54" s="13">
        <f t="shared" si="19"/>
        <v>47214</v>
      </c>
      <c r="E54" s="13">
        <f t="shared" si="19"/>
        <v>49813</v>
      </c>
      <c r="F54" s="13">
        <f t="shared" si="19"/>
        <v>49544</v>
      </c>
      <c r="G54" s="13">
        <f t="shared" si="19"/>
        <v>49755</v>
      </c>
      <c r="H54" s="13">
        <f t="shared" si="19"/>
        <v>50078</v>
      </c>
      <c r="I54" s="13">
        <f t="shared" si="19"/>
        <v>50632</v>
      </c>
      <c r="J54" s="13">
        <f t="shared" si="19"/>
        <v>51092</v>
      </c>
      <c r="K54" s="13">
        <f t="shared" si="19"/>
        <v>50892</v>
      </c>
      <c r="L54" s="13">
        <f t="shared" si="14"/>
        <v>52289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4" customFormat="1" x14ac:dyDescent="0.2">
      <c r="A55" s="1"/>
      <c r="B55" s="1" t="s">
        <v>15</v>
      </c>
      <c r="C55" s="13">
        <f t="shared" ref="C55:K55" si="20">SUM(C12,C25,C38)</f>
        <v>15490</v>
      </c>
      <c r="D55" s="13">
        <f t="shared" si="20"/>
        <v>16654</v>
      </c>
      <c r="E55" s="13">
        <f t="shared" si="20"/>
        <v>17869</v>
      </c>
      <c r="F55" s="13">
        <f t="shared" si="20"/>
        <v>17568</v>
      </c>
      <c r="G55" s="13">
        <f t="shared" si="20"/>
        <v>17843</v>
      </c>
      <c r="H55" s="13">
        <f t="shared" si="20"/>
        <v>17695</v>
      </c>
      <c r="I55" s="13">
        <f t="shared" si="20"/>
        <v>18618</v>
      </c>
      <c r="J55" s="13">
        <f t="shared" si="20"/>
        <v>19771</v>
      </c>
      <c r="K55" s="13">
        <f t="shared" si="20"/>
        <v>19307</v>
      </c>
      <c r="L55" s="13">
        <f t="shared" si="14"/>
        <v>20173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1"/>
      <c r="B56" s="1" t="s">
        <v>26</v>
      </c>
      <c r="C56" s="13">
        <f t="shared" ref="C56:K56" si="21">SUM(C13,C26,C39)</f>
        <v>15186</v>
      </c>
      <c r="D56" s="13">
        <f t="shared" si="21"/>
        <v>16520</v>
      </c>
      <c r="E56" s="13">
        <f t="shared" si="21"/>
        <v>17049</v>
      </c>
      <c r="F56" s="13">
        <f t="shared" si="21"/>
        <v>17029</v>
      </c>
      <c r="G56" s="13">
        <f t="shared" si="21"/>
        <v>17026</v>
      </c>
      <c r="H56" s="13">
        <f t="shared" si="21"/>
        <v>17734</v>
      </c>
      <c r="I56" s="13">
        <f t="shared" si="21"/>
        <v>17566</v>
      </c>
      <c r="J56" s="13">
        <f t="shared" si="21"/>
        <v>14986</v>
      </c>
      <c r="K56" s="13">
        <f t="shared" si="21"/>
        <v>16312</v>
      </c>
      <c r="L56" s="13">
        <f t="shared" si="14"/>
        <v>14293</v>
      </c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5" x14ac:dyDescent="0.2">
      <c r="A57" s="1"/>
      <c r="B57" s="1" t="s">
        <v>17</v>
      </c>
      <c r="C57" s="13">
        <f t="shared" ref="C57:K57" si="22">SUM(C14,C27,C40,C45)</f>
        <v>8052</v>
      </c>
      <c r="D57" s="13">
        <f t="shared" si="22"/>
        <v>8533</v>
      </c>
      <c r="E57" s="13">
        <f t="shared" si="22"/>
        <v>9203</v>
      </c>
      <c r="F57" s="13">
        <f t="shared" si="22"/>
        <v>10863</v>
      </c>
      <c r="G57" s="13">
        <f t="shared" si="22"/>
        <v>11927</v>
      </c>
      <c r="H57" s="13">
        <f t="shared" si="22"/>
        <v>14080</v>
      </c>
      <c r="I57" s="13">
        <f t="shared" si="22"/>
        <v>16186</v>
      </c>
      <c r="J57" s="13">
        <f t="shared" si="22"/>
        <v>14477</v>
      </c>
      <c r="K57" s="13">
        <f t="shared" si="22"/>
        <v>14023</v>
      </c>
      <c r="L57" s="13">
        <f t="shared" ref="K57:L58" si="23">SUM(L14,L27,L40,L45)</f>
        <v>13229</v>
      </c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5" x14ac:dyDescent="0.2">
      <c r="A58" s="1"/>
      <c r="B58" s="1" t="s">
        <v>29</v>
      </c>
      <c r="C58" s="13">
        <f t="shared" ref="C58:K58" si="24">SUM(C15,C28,C41,C46)</f>
        <v>7345</v>
      </c>
      <c r="D58" s="13">
        <f t="shared" si="24"/>
        <v>6497</v>
      </c>
      <c r="E58" s="13">
        <f t="shared" si="24"/>
        <v>7087</v>
      </c>
      <c r="F58" s="13">
        <f t="shared" si="24"/>
        <v>7221</v>
      </c>
      <c r="G58" s="13">
        <f t="shared" si="24"/>
        <v>7060</v>
      </c>
      <c r="H58" s="13">
        <f t="shared" si="24"/>
        <v>7069</v>
      </c>
      <c r="I58" s="13">
        <f t="shared" si="24"/>
        <v>6775</v>
      </c>
      <c r="J58" s="13">
        <f t="shared" si="24"/>
        <v>7525</v>
      </c>
      <c r="K58" s="13">
        <f t="shared" si="24"/>
        <v>7887</v>
      </c>
      <c r="L58" s="13">
        <f t="shared" si="23"/>
        <v>8175</v>
      </c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5" x14ac:dyDescent="0.2">
      <c r="A59" s="6"/>
      <c r="B59" s="6" t="s">
        <v>19</v>
      </c>
      <c r="C59" s="18">
        <f t="shared" ref="C59:K59" si="25">SUM(C16,C29,C42)</f>
        <v>21434</v>
      </c>
      <c r="D59" s="18">
        <f t="shared" si="25"/>
        <v>30976</v>
      </c>
      <c r="E59" s="18">
        <f t="shared" si="25"/>
        <v>32873</v>
      </c>
      <c r="F59" s="18">
        <f t="shared" si="25"/>
        <v>32245</v>
      </c>
      <c r="G59" s="18">
        <f t="shared" si="25"/>
        <v>31863</v>
      </c>
      <c r="H59" s="18">
        <f t="shared" si="25"/>
        <v>33377</v>
      </c>
      <c r="I59" s="18">
        <f t="shared" si="25"/>
        <v>24364</v>
      </c>
      <c r="J59" s="18">
        <f t="shared" si="25"/>
        <v>28983</v>
      </c>
      <c r="K59" s="18">
        <f t="shared" si="25"/>
        <v>33927</v>
      </c>
      <c r="L59" s="18">
        <f t="shared" si="14"/>
        <v>32485</v>
      </c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5" x14ac:dyDescent="0.2">
      <c r="A60" s="1" t="s">
        <v>40</v>
      </c>
      <c r="B60" s="1"/>
      <c r="C60" s="1"/>
      <c r="D60" s="1"/>
      <c r="E60" s="1"/>
      <c r="F60" s="1"/>
      <c r="G60" s="1"/>
      <c r="H60" s="1"/>
      <c r="I60" s="1"/>
      <c r="J60" s="1"/>
      <c r="K60" s="29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5" x14ac:dyDescent="0.2">
      <c r="A61" s="1" t="s">
        <v>41</v>
      </c>
      <c r="B61" s="1"/>
      <c r="C61" s="1"/>
      <c r="D61" s="1"/>
      <c r="E61" s="1"/>
      <c r="F61" s="1"/>
      <c r="G61" s="1"/>
      <c r="H61" s="1"/>
      <c r="I61" s="1"/>
      <c r="J61" s="1"/>
      <c r="K61" s="29"/>
      <c r="L61" s="29" t="s">
        <v>34</v>
      </c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5" customFormat="1" ht="14" x14ac:dyDescent="0.3">
      <c r="A62" s="34" t="s">
        <v>39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</row>
    <row r="71" spans="14:23" x14ac:dyDescent="0.2"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4:23" ht="10.5" x14ac:dyDescent="0.25">
      <c r="N72" s="22"/>
      <c r="O72" s="23" t="s">
        <v>6</v>
      </c>
      <c r="P72" s="22"/>
      <c r="Q72" s="22"/>
      <c r="R72" s="22"/>
      <c r="S72" s="22"/>
      <c r="T72" s="22"/>
      <c r="U72" s="22"/>
      <c r="V72" s="22"/>
      <c r="W72" s="22"/>
    </row>
    <row r="73" spans="14:23" x14ac:dyDescent="0.2"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4:23" ht="10.5" x14ac:dyDescent="0.25">
      <c r="N74" s="22"/>
      <c r="O74" s="24" t="s">
        <v>9</v>
      </c>
      <c r="P74" s="25" t="str">
        <f>L3</f>
        <v>2023-24</v>
      </c>
      <c r="Q74" s="24" t="s">
        <v>10</v>
      </c>
      <c r="R74" s="25" t="str">
        <f>L3</f>
        <v>2023-24</v>
      </c>
      <c r="S74" s="24" t="s">
        <v>11</v>
      </c>
      <c r="T74" s="25" t="str">
        <f>L3</f>
        <v>2023-24</v>
      </c>
      <c r="U74" s="24" t="s">
        <v>12</v>
      </c>
      <c r="V74" s="25" t="str">
        <f>L3</f>
        <v>2023-24</v>
      </c>
      <c r="W74" s="25"/>
    </row>
    <row r="75" spans="14:23" x14ac:dyDescent="0.2">
      <c r="N75" s="22"/>
      <c r="O75" s="9" t="s">
        <v>14</v>
      </c>
      <c r="P75" s="10">
        <f t="shared" ref="P75:P86" si="26">L5/$P$88</f>
        <v>0.64147137478863403</v>
      </c>
      <c r="Q75" s="9" t="s">
        <v>2</v>
      </c>
      <c r="R75" s="10">
        <f t="shared" ref="R75:R86" si="27">L18/$R$88</f>
        <v>0.2851568293044639</v>
      </c>
      <c r="S75" s="9" t="s">
        <v>2</v>
      </c>
      <c r="T75" s="10">
        <f t="shared" ref="T75:T86" si="28">L31/$T$88</f>
        <v>1.6641885716624154E-3</v>
      </c>
      <c r="U75" s="9" t="s">
        <v>2</v>
      </c>
      <c r="V75" s="10">
        <f t="shared" ref="V75:V86" si="29">L48/$V$88</f>
        <v>0.53685029910758064</v>
      </c>
      <c r="W75" s="10"/>
    </row>
    <row r="76" spans="14:23" x14ac:dyDescent="0.2">
      <c r="N76" s="22"/>
      <c r="O76" s="9" t="s">
        <v>16</v>
      </c>
      <c r="P76" s="10">
        <f t="shared" si="26"/>
        <v>0.15510359097520657</v>
      </c>
      <c r="Q76" s="9" t="s">
        <v>3</v>
      </c>
      <c r="R76" s="10">
        <f t="shared" si="27"/>
        <v>0.26247590093430223</v>
      </c>
      <c r="S76" s="9" t="s">
        <v>3</v>
      </c>
      <c r="T76" s="10">
        <f t="shared" si="28"/>
        <v>3.2465318037348755E-3</v>
      </c>
      <c r="U76" s="9" t="s">
        <v>3</v>
      </c>
      <c r="V76" s="10">
        <f t="shared" si="29"/>
        <v>0.1556573011670099</v>
      </c>
      <c r="W76" s="10"/>
    </row>
    <row r="77" spans="14:23" x14ac:dyDescent="0.2">
      <c r="N77" s="22"/>
      <c r="O77" s="9" t="s">
        <v>18</v>
      </c>
      <c r="P77" s="10">
        <f t="shared" si="26"/>
        <v>0</v>
      </c>
      <c r="Q77" s="9" t="s">
        <v>4</v>
      </c>
      <c r="R77" s="10">
        <f t="shared" si="27"/>
        <v>1.5479015275100105E-2</v>
      </c>
      <c r="S77" s="9" t="s">
        <v>4</v>
      </c>
      <c r="T77" s="10">
        <f t="shared" si="28"/>
        <v>0.22120067113178463</v>
      </c>
      <c r="U77" s="9" t="s">
        <v>4</v>
      </c>
      <c r="V77" s="10">
        <f t="shared" si="29"/>
        <v>2.1925566343042071E-2</v>
      </c>
      <c r="W77" s="10"/>
    </row>
    <row r="78" spans="14:23" x14ac:dyDescent="0.2">
      <c r="N78" s="22"/>
      <c r="O78" s="9" t="s">
        <v>20</v>
      </c>
      <c r="P78" s="10">
        <f t="shared" si="26"/>
        <v>5.3676309523246708E-2</v>
      </c>
      <c r="Q78" s="9" t="s">
        <v>5</v>
      </c>
      <c r="R78" s="10">
        <f t="shared" si="27"/>
        <v>0.10249518018686045</v>
      </c>
      <c r="S78" s="9" t="s">
        <v>5</v>
      </c>
      <c r="T78" s="10">
        <f t="shared" si="28"/>
        <v>1.5004978924825055E-4</v>
      </c>
      <c r="U78" s="9" t="s">
        <v>5</v>
      </c>
      <c r="V78" s="10">
        <f t="shared" si="29"/>
        <v>5.5322643914876922E-2</v>
      </c>
      <c r="W78" s="10"/>
    </row>
    <row r="79" spans="14:23" x14ac:dyDescent="0.2">
      <c r="N79" s="22"/>
      <c r="O79" s="9" t="s">
        <v>22</v>
      </c>
      <c r="P79" s="10">
        <f t="shared" si="26"/>
        <v>4.3472436936915639E-2</v>
      </c>
      <c r="Q79" s="9" t="s">
        <v>7</v>
      </c>
      <c r="R79" s="10">
        <f t="shared" si="27"/>
        <v>4.0940605071926442E-2</v>
      </c>
      <c r="S79" s="9" t="s">
        <v>7</v>
      </c>
      <c r="T79" s="10">
        <f t="shared" si="28"/>
        <v>2.7281779863318282E-4</v>
      </c>
      <c r="U79" s="9" t="s">
        <v>7</v>
      </c>
      <c r="V79" s="10">
        <f t="shared" si="29"/>
        <v>3.925541826027263E-2</v>
      </c>
      <c r="W79" s="10"/>
    </row>
    <row r="80" spans="14:23" x14ac:dyDescent="0.2">
      <c r="N80" s="22"/>
      <c r="O80" s="9" t="s">
        <v>8</v>
      </c>
      <c r="P80" s="10">
        <f t="shared" si="26"/>
        <v>8.4625167241077714E-4</v>
      </c>
      <c r="Q80" s="9" t="s">
        <v>8</v>
      </c>
      <c r="R80" s="10">
        <f t="shared" si="27"/>
        <v>1.7518166987987543E-3</v>
      </c>
      <c r="S80" s="9" t="s">
        <v>8</v>
      </c>
      <c r="T80" s="10">
        <f t="shared" si="28"/>
        <v>0.19685168260377306</v>
      </c>
      <c r="U80" s="9" t="s">
        <v>8</v>
      </c>
      <c r="V80" s="10">
        <f t="shared" si="29"/>
        <v>1.8580219672452682E-2</v>
      </c>
      <c r="W80" s="10"/>
    </row>
    <row r="81" spans="14:23" x14ac:dyDescent="0.2">
      <c r="N81" s="22"/>
      <c r="O81" s="9" t="s">
        <v>23</v>
      </c>
      <c r="P81" s="10">
        <f t="shared" si="26"/>
        <v>1.9276257834131519E-2</v>
      </c>
      <c r="Q81" s="9" t="s">
        <v>13</v>
      </c>
      <c r="R81" s="10">
        <f t="shared" si="27"/>
        <v>0.10813992288298976</v>
      </c>
      <c r="S81" s="9" t="s">
        <v>13</v>
      </c>
      <c r="T81" s="10">
        <f t="shared" si="28"/>
        <v>0.38726486515980302</v>
      </c>
      <c r="U81" s="9" t="s">
        <v>13</v>
      </c>
      <c r="V81" s="10">
        <f t="shared" si="29"/>
        <v>6.4098509365499656E-2</v>
      </c>
      <c r="W81" s="10"/>
    </row>
    <row r="82" spans="14:23" x14ac:dyDescent="0.2">
      <c r="N82" s="22"/>
      <c r="O82" s="9" t="s">
        <v>24</v>
      </c>
      <c r="P82" s="10">
        <f t="shared" si="26"/>
        <v>2.2010422920970808E-2</v>
      </c>
      <c r="Q82" s="9" t="s">
        <v>15</v>
      </c>
      <c r="R82" s="10">
        <f t="shared" si="27"/>
        <v>5.7494809432003559E-2</v>
      </c>
      <c r="S82" s="9" t="s">
        <v>15</v>
      </c>
      <c r="T82" s="10">
        <f t="shared" si="28"/>
        <v>4.0922669794977422E-5</v>
      </c>
      <c r="U82" s="9" t="s">
        <v>15</v>
      </c>
      <c r="V82" s="10">
        <f t="shared" si="29"/>
        <v>2.472908698636854E-2</v>
      </c>
      <c r="W82" s="10"/>
    </row>
    <row r="83" spans="14:23" x14ac:dyDescent="0.2">
      <c r="N83" s="22"/>
      <c r="O83" s="9" t="s">
        <v>25</v>
      </c>
      <c r="P83" s="10">
        <f t="shared" si="26"/>
        <v>5.2949825312853093E-4</v>
      </c>
      <c r="Q83" s="9" t="s">
        <v>26</v>
      </c>
      <c r="R83" s="10">
        <f t="shared" si="27"/>
        <v>5.3944831677294972E-3</v>
      </c>
      <c r="S83" s="9" t="s">
        <v>26</v>
      </c>
      <c r="T83" s="10">
        <f t="shared" si="28"/>
        <v>0.182446902835941</v>
      </c>
      <c r="U83" s="9" t="s">
        <v>26</v>
      </c>
      <c r="V83" s="10">
        <f t="shared" si="29"/>
        <v>1.7521084632735117E-2</v>
      </c>
      <c r="W83" s="10"/>
    </row>
    <row r="84" spans="14:23" x14ac:dyDescent="0.2">
      <c r="N84" s="22"/>
      <c r="O84" s="9" t="s">
        <v>27</v>
      </c>
      <c r="P84" s="10">
        <f t="shared" si="26"/>
        <v>1.0976057538810173E-2</v>
      </c>
      <c r="Q84" s="9" t="s">
        <v>17</v>
      </c>
      <c r="R84" s="10">
        <f t="shared" si="27"/>
        <v>5.5520539819071631E-2</v>
      </c>
      <c r="S84" s="9" t="s">
        <v>17</v>
      </c>
      <c r="T84" s="10">
        <f t="shared" si="28"/>
        <v>3.7376038412746046E-3</v>
      </c>
      <c r="U84" s="9" t="s">
        <v>17</v>
      </c>
      <c r="V84" s="10">
        <f t="shared" si="29"/>
        <v>1.6216779444934784E-2</v>
      </c>
      <c r="W84" s="10"/>
    </row>
    <row r="85" spans="14:23" x14ac:dyDescent="0.2">
      <c r="N85" s="22"/>
      <c r="O85" s="9" t="s">
        <v>28</v>
      </c>
      <c r="P85" s="10">
        <f t="shared" si="26"/>
        <v>2.0596851691636608E-3</v>
      </c>
      <c r="Q85" s="9" t="s">
        <v>29</v>
      </c>
      <c r="R85" s="10">
        <f t="shared" si="27"/>
        <v>6.2731721785555389E-2</v>
      </c>
      <c r="S85" s="9" t="s">
        <v>29</v>
      </c>
      <c r="T85" s="10">
        <f t="shared" si="28"/>
        <v>1.3640889931659142E-3</v>
      </c>
      <c r="U85" s="9" t="s">
        <v>29</v>
      </c>
      <c r="V85" s="10">
        <f t="shared" si="29"/>
        <v>1.0021329802883202E-2</v>
      </c>
      <c r="W85" s="10"/>
    </row>
    <row r="86" spans="14:23" x14ac:dyDescent="0.2">
      <c r="N86" s="22"/>
      <c r="O86" s="9" t="s">
        <v>30</v>
      </c>
      <c r="P86" s="10">
        <f t="shared" si="26"/>
        <v>5.0578114387381551E-2</v>
      </c>
      <c r="Q86" s="9" t="s">
        <v>19</v>
      </c>
      <c r="R86" s="10">
        <f t="shared" si="27"/>
        <v>2.4191754411982797E-3</v>
      </c>
      <c r="S86" s="9" t="s">
        <v>19</v>
      </c>
      <c r="T86" s="10">
        <f t="shared" si="28"/>
        <v>1.7596748011840292E-3</v>
      </c>
      <c r="U86" s="9" t="s">
        <v>19</v>
      </c>
      <c r="V86" s="10">
        <f t="shared" si="29"/>
        <v>3.9821761302343828E-2</v>
      </c>
      <c r="W86" s="10"/>
    </row>
    <row r="87" spans="14:23" x14ac:dyDescent="0.2">
      <c r="N87" s="22"/>
      <c r="O87" s="14"/>
      <c r="P87" s="10">
        <f>SUM(P75:P86)</f>
        <v>1</v>
      </c>
      <c r="Q87" s="14"/>
      <c r="R87" s="10">
        <f>SUM(R75:R86)</f>
        <v>1</v>
      </c>
      <c r="S87" s="14"/>
      <c r="T87" s="10">
        <f>SUM(T75:T86)</f>
        <v>1</v>
      </c>
      <c r="U87" s="14"/>
      <c r="V87" s="10">
        <f>SUM(V75:V86)</f>
        <v>1.0000000000000002</v>
      </c>
      <c r="W87" s="10"/>
    </row>
    <row r="88" spans="14:23" x14ac:dyDescent="0.2">
      <c r="N88" s="26"/>
      <c r="O88" s="15"/>
      <c r="P88" s="16">
        <f>SUM(L5:L16)</f>
        <v>634563</v>
      </c>
      <c r="Q88" s="15"/>
      <c r="R88" s="16">
        <f>SUM(L18:L29)</f>
        <v>107888</v>
      </c>
      <c r="S88" s="15"/>
      <c r="T88" s="16">
        <f>SUM(L31:L42)</f>
        <v>73309</v>
      </c>
      <c r="U88" s="15"/>
      <c r="V88" s="16">
        <f>SUM(L48:L59)</f>
        <v>815760</v>
      </c>
      <c r="W88" s="16"/>
    </row>
    <row r="95" spans="14:23" x14ac:dyDescent="0.2">
      <c r="N95" s="19"/>
    </row>
  </sheetData>
  <mergeCells count="2">
    <mergeCell ref="A1:L1"/>
    <mergeCell ref="A62:L62"/>
  </mergeCells>
  <printOptions horizontalCentered="1" verticalCentered="1"/>
  <pageMargins left="0.45" right="0.45" top="0.75" bottom="0.75" header="0.25" footer="0.3"/>
  <pageSetup scale="76" fitToHeight="2" orientation="landscape" r:id="rId1"/>
  <headerFooter scaleWithDoc="0">
    <oddHeader>&amp;C&amp;G</oddHeader>
    <oddFooter xml:space="preserve">&amp;R&amp;"+,Italic"&amp;8Information and Resource Management, Office of the Provost          </oddFooter>
  </headerFooter>
  <rowBreaks count="1" manualBreakCount="1">
    <brk id="61" max="1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 by College Adm Home</vt:lpstr>
      <vt:lpstr>'SCH by College Adm Home'!Print_Area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2024-02-17T01:19:45Z</cp:lastPrinted>
  <dcterms:created xsi:type="dcterms:W3CDTF">2015-12-04T21:49:47Z</dcterms:created>
  <dcterms:modified xsi:type="dcterms:W3CDTF">2024-02-17T01:20:49Z</dcterms:modified>
</cp:coreProperties>
</file>