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329C1476-DE35-4D76-957D-294086F093E8}" xr6:coauthVersionLast="47" xr6:coauthVersionMax="47" xr10:uidLastSave="{00000000-0000-0000-0000-000000000000}"/>
  <bookViews>
    <workbookView xWindow="28680" yWindow="120" windowWidth="25440" windowHeight="15390" tabRatio="807" xr2:uid="{00000000-000D-0000-FFFF-FFFF00000000}"/>
  </bookViews>
  <sheets>
    <sheet name="By Org All Funds FY23" sheetId="31" r:id="rId1"/>
  </sheets>
  <definedNames>
    <definedName name="_xlnm.Print_Area" localSheetId="0">'By Org All Funds FY23'!$A$1:$K$55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31" l="1"/>
  <c r="K45" i="31"/>
  <c r="K44" i="31"/>
  <c r="K43" i="31"/>
  <c r="K42" i="31"/>
  <c r="K41" i="31"/>
  <c r="K40" i="31"/>
  <c r="K39" i="31"/>
  <c r="K38" i="31"/>
  <c r="K37" i="31"/>
  <c r="J36" i="31"/>
  <c r="J47" i="31" s="1"/>
  <c r="I36" i="31"/>
  <c r="H36" i="31"/>
  <c r="G36" i="31"/>
  <c r="F36" i="31"/>
  <c r="E36" i="31"/>
  <c r="E47" i="31" s="1"/>
  <c r="D36" i="31"/>
  <c r="C36" i="31"/>
  <c r="K35" i="31"/>
  <c r="K34" i="31"/>
  <c r="K33" i="31"/>
  <c r="K32" i="31"/>
  <c r="K31" i="31"/>
  <c r="J30" i="31"/>
  <c r="I30" i="31"/>
  <c r="H30" i="31"/>
  <c r="G30" i="31"/>
  <c r="F30" i="31"/>
  <c r="E30" i="31"/>
  <c r="D30" i="31"/>
  <c r="C30" i="31"/>
  <c r="K29" i="31"/>
  <c r="K28" i="31"/>
  <c r="K27" i="31"/>
  <c r="J27" i="31"/>
  <c r="I27" i="31"/>
  <c r="H27" i="31"/>
  <c r="G27" i="31"/>
  <c r="F27" i="31"/>
  <c r="E27" i="31"/>
  <c r="D27" i="31"/>
  <c r="C27" i="31"/>
  <c r="K26" i="31"/>
  <c r="K25" i="31"/>
  <c r="K14" i="31" s="1"/>
  <c r="K24" i="31"/>
  <c r="K23" i="31"/>
  <c r="K22" i="31"/>
  <c r="K21" i="31"/>
  <c r="K20" i="31"/>
  <c r="K19" i="31"/>
  <c r="K18" i="31"/>
  <c r="K17" i="31"/>
  <c r="K16" i="31"/>
  <c r="K15" i="31"/>
  <c r="J14" i="31"/>
  <c r="I14" i="31"/>
  <c r="H14" i="31"/>
  <c r="G14" i="31"/>
  <c r="F14" i="31"/>
  <c r="E14" i="31"/>
  <c r="D14" i="31"/>
  <c r="C14" i="31"/>
  <c r="K13" i="31"/>
  <c r="K12" i="31"/>
  <c r="K11" i="31"/>
  <c r="K10" i="31"/>
  <c r="K9" i="31"/>
  <c r="K8" i="31"/>
  <c r="K7" i="31"/>
  <c r="K6" i="31"/>
  <c r="K5" i="31"/>
  <c r="J4" i="31"/>
  <c r="I4" i="31"/>
  <c r="H4" i="31"/>
  <c r="G4" i="31"/>
  <c r="F4" i="31"/>
  <c r="E4" i="31"/>
  <c r="D4" i="31"/>
  <c r="C4" i="31"/>
  <c r="K30" i="31" l="1"/>
  <c r="K4" i="31"/>
  <c r="K36" i="31"/>
  <c r="K47" i="31" s="1"/>
  <c r="G47" i="31"/>
  <c r="F47" i="31"/>
  <c r="H47" i="31"/>
  <c r="I47" i="31"/>
  <c r="D47" i="31"/>
  <c r="C47" i="31"/>
</calcChain>
</file>

<file path=xl/sharedStrings.xml><?xml version="1.0" encoding="utf-8"?>
<sst xmlns="http://schemas.openxmlformats.org/spreadsheetml/2006/main" count="62" uniqueCount="61">
  <si>
    <t xml:space="preserve">Office of the President            </t>
  </si>
  <si>
    <t xml:space="preserve">Office of the Provost              </t>
  </si>
  <si>
    <t>VP Medical Affairs</t>
  </si>
  <si>
    <t xml:space="preserve">VP Research                        </t>
  </si>
  <si>
    <t xml:space="preserve">VP Finance and Operations          </t>
  </si>
  <si>
    <t xml:space="preserve">VP General Counsel                 </t>
  </si>
  <si>
    <t xml:space="preserve">Athletics                          </t>
  </si>
  <si>
    <t>VP Strategic Communication</t>
  </si>
  <si>
    <t>College of Liberal Arts and Sciences</t>
  </si>
  <si>
    <t>College of Business</t>
  </si>
  <si>
    <t xml:space="preserve">College of Dentistry               </t>
  </si>
  <si>
    <t xml:space="preserve">College of Education               </t>
  </si>
  <si>
    <t xml:space="preserve">College of Engineering             </t>
  </si>
  <si>
    <t xml:space="preserve">College of Law                     </t>
  </si>
  <si>
    <t xml:space="preserve">College of Medicine                </t>
  </si>
  <si>
    <t xml:space="preserve">College of Nursing                 </t>
  </si>
  <si>
    <t xml:space="preserve">College of Pharmacy                </t>
  </si>
  <si>
    <t xml:space="preserve">College of Public Health           </t>
  </si>
  <si>
    <t xml:space="preserve">Graduate College                   </t>
  </si>
  <si>
    <t xml:space="preserve">Library                            </t>
  </si>
  <si>
    <t xml:space="preserve">University College                 </t>
  </si>
  <si>
    <t xml:space="preserve">Oakdale Campus                     </t>
  </si>
  <si>
    <t xml:space="preserve">Information Technology Services   </t>
  </si>
  <si>
    <t>Univ Related Organizations</t>
  </si>
  <si>
    <t>Division of Student Life</t>
  </si>
  <si>
    <t xml:space="preserve">Univ Hygienic Lab                  </t>
  </si>
  <si>
    <t>Organization</t>
  </si>
  <si>
    <t>Total</t>
  </si>
  <si>
    <t>Faculty Salary/ Fringe</t>
  </si>
  <si>
    <t>Professional &amp; Scientific Salary/ Fringe</t>
  </si>
  <si>
    <t>Merit Salary/ Fringe</t>
  </si>
  <si>
    <t>General Expense/ Other</t>
  </si>
  <si>
    <t>Capital Expenditures</t>
  </si>
  <si>
    <t>Central Admin Orgs</t>
  </si>
  <si>
    <t>Collegiate Orgs</t>
  </si>
  <si>
    <t>Other Academic Orgs</t>
  </si>
  <si>
    <t>Auxiliary Units</t>
  </si>
  <si>
    <t xml:space="preserve">Iowa River Landing                 </t>
  </si>
  <si>
    <t xml:space="preserve">University Hospitals               </t>
  </si>
  <si>
    <t xml:space="preserve">Psychiatric Hospital               </t>
  </si>
  <si>
    <t xml:space="preserve">Cntr for Disabilities and Dev      </t>
  </si>
  <si>
    <t xml:space="preserve">Child Health Specialty Clinics     </t>
  </si>
  <si>
    <t xml:space="preserve">Spec Child Hlth Srv Peds           </t>
  </si>
  <si>
    <t>Student Health and Wellness</t>
  </si>
  <si>
    <t xml:space="preserve">UIHC Affiliates                    </t>
  </si>
  <si>
    <t xml:space="preserve">Health Care Enterprises            </t>
  </si>
  <si>
    <t>Health Care Orgs</t>
  </si>
  <si>
    <t>Institute Clinical &amp; Translational Science</t>
  </si>
  <si>
    <t>TA/RA Salary/ Fringe</t>
  </si>
  <si>
    <t>Scholarships</t>
  </si>
  <si>
    <t>Other Wages Salary/Fringe</t>
  </si>
  <si>
    <t>2. includes all adjustment periods, period 15, and Org 98, which is used to record eliminations.</t>
  </si>
  <si>
    <t>3. excludes all transfers in/out institutional accounts.</t>
  </si>
  <si>
    <t>1. shows gross expenditures for each organization, which is the total of all expenses incurred in the department as well as expenses charged from other service center areas (such as for utilities</t>
  </si>
  <si>
    <t xml:space="preserve">     expense from Facilities Management).  The gross expenditures for organizations with service center areas providing services to campus (such as Finance &amp; Operations) includes the total gross</t>
  </si>
  <si>
    <t xml:space="preserve">     expenditures which is not reduced by the revenue earned from charges to customers;  </t>
  </si>
  <si>
    <t>The Fiscal Year Gross Expenditures Report:</t>
  </si>
  <si>
    <t>4. excludes the following fund groups:  agency funds, fund 900 (investment in plant) and defeased bonds.</t>
  </si>
  <si>
    <t>Human Resources</t>
  </si>
  <si>
    <t>North Liberty Hospital &amp; Clinics</t>
  </si>
  <si>
    <t>Fiscal Year 2023 Gross Expenditures by Organization, All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</si>
</sst>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quot;$&quot;#,##0"/>
  </numFmts>
  <fonts count="7" x14ac:knownFonts="1">
    <font>
      <sz val="11"/>
      <color theme="1"/>
      <name val="Arial"/>
      <family val="2"/>
      <scheme val="minor"/>
    </font>
    <font>
      <sz val="10"/>
      <color theme="1"/>
      <name val="Arial"/>
      <family val="2"/>
      <scheme val="minor"/>
    </font>
    <font>
      <sz val="8"/>
      <color theme="1"/>
      <name val="Arial"/>
      <family val="2"/>
      <scheme val="minor"/>
    </font>
    <font>
      <b/>
      <sz val="8"/>
      <color theme="1"/>
      <name val="Arial Narrow"/>
      <family val="2"/>
    </font>
    <font>
      <b/>
      <sz val="10"/>
      <color theme="1"/>
      <name val="Arial"/>
      <family val="2"/>
      <scheme val="minor"/>
    </font>
    <font>
      <b/>
      <sz val="8"/>
      <color theme="1"/>
      <name val="Arial"/>
      <family val="2"/>
      <scheme val="minor"/>
    </font>
    <font>
      <sz val="11"/>
      <color rgb="FF000000"/>
      <name val="Arial"/>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thin">
        <color theme="0" tint="-0.34998626667073579"/>
      </bottom>
      <diagonal/>
    </border>
  </borders>
  <cellStyleXfs count="2">
    <xf numFmtId="0" fontId="0" fillId="0" borderId="0"/>
    <xf numFmtId="0" fontId="6" fillId="0" borderId="0"/>
  </cellStyleXfs>
  <cellXfs count="23">
    <xf numFmtId="0" fontId="0" fillId="0" borderId="0" xfId="0"/>
    <xf numFmtId="0" fontId="1" fillId="0" borderId="0" xfId="0" applyFont="1"/>
    <xf numFmtId="0" fontId="2" fillId="0" borderId="0" xfId="0" applyFont="1"/>
    <xf numFmtId="164" fontId="1" fillId="0" borderId="0" xfId="0" applyNumberFormat="1" applyFont="1"/>
    <xf numFmtId="0" fontId="2" fillId="0" borderId="0" xfId="0" applyFont="1" applyAlignment="1">
      <alignment wrapText="1"/>
    </xf>
    <xf numFmtId="0" fontId="3" fillId="0" borderId="1" xfId="0" applyFont="1" applyBorder="1" applyAlignment="1">
      <alignment horizontal="center" wrapText="1"/>
    </xf>
    <xf numFmtId="164" fontId="3" fillId="0" borderId="1" xfId="0" applyNumberFormat="1" applyFont="1" applyBorder="1" applyAlignment="1">
      <alignment horizontal="center" wrapText="1"/>
    </xf>
    <xf numFmtId="0" fontId="4" fillId="0" borderId="0" xfId="0" applyFont="1"/>
    <xf numFmtId="0" fontId="5" fillId="0" borderId="0" xfId="0" applyFont="1"/>
    <xf numFmtId="49" fontId="5" fillId="0" borderId="0" xfId="0" applyNumberFormat="1" applyFont="1"/>
    <xf numFmtId="49" fontId="4" fillId="0" borderId="0" xfId="0" applyNumberFormat="1" applyFont="1" applyAlignment="1">
      <alignment horizontal="centerContinuous"/>
    </xf>
    <xf numFmtId="0" fontId="1" fillId="0" borderId="0" xfId="0" applyFont="1" applyAlignment="1">
      <alignment horizontal="centerContinuous"/>
    </xf>
    <xf numFmtId="164" fontId="1" fillId="0" borderId="0" xfId="0" applyNumberFormat="1" applyFont="1" applyAlignment="1">
      <alignment horizontal="centerContinuous"/>
    </xf>
    <xf numFmtId="164" fontId="5" fillId="0" borderId="0" xfId="0" applyNumberFormat="1" applyFont="1"/>
    <xf numFmtId="0" fontId="2" fillId="0" borderId="1" xfId="0" applyFont="1" applyBorder="1"/>
    <xf numFmtId="49" fontId="5" fillId="0" borderId="1" xfId="0" applyNumberFormat="1" applyFont="1" applyBorder="1"/>
    <xf numFmtId="49" fontId="5" fillId="0" borderId="2" xfId="0" applyNumberFormat="1" applyFont="1" applyBorder="1"/>
    <xf numFmtId="0" fontId="2" fillId="0" borderId="2" xfId="0" applyFont="1" applyBorder="1"/>
    <xf numFmtId="49" fontId="2" fillId="0" borderId="0" xfId="0" applyNumberFormat="1" applyFont="1"/>
    <xf numFmtId="42" fontId="5" fillId="0" borderId="0" xfId="0" applyNumberFormat="1" applyFont="1"/>
    <xf numFmtId="42" fontId="2" fillId="0" borderId="0" xfId="0" applyNumberFormat="1" applyFont="1"/>
    <xf numFmtId="42" fontId="2" fillId="0" borderId="2" xfId="0" applyNumberFormat="1" applyFont="1" applyBorder="1"/>
    <xf numFmtId="42" fontId="2" fillId="0" borderId="1" xfId="0" applyNumberFormat="1" applyFont="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8D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B69A6-9ACA-46AE-B708-F8D431F1B66C}">
  <sheetPr>
    <pageSetUpPr fitToPage="1"/>
  </sheetPr>
  <dimension ref="A1:K60"/>
  <sheetViews>
    <sheetView tabSelected="1" zoomScaleNormal="100" workbookViewId="0">
      <pane xSplit="2" ySplit="3" topLeftCell="C4" activePane="bottomRight" state="frozen"/>
      <selection activeCell="M30" sqref="M30"/>
      <selection pane="topRight" activeCell="M30" sqref="M30"/>
      <selection pane="bottomLeft" activeCell="M30" sqref="M30"/>
      <selection pane="bottomRight" activeCell="C4" sqref="C4"/>
    </sheetView>
  </sheetViews>
  <sheetFormatPr defaultColWidth="9" defaultRowHeight="12.5" x14ac:dyDescent="0.25"/>
  <cols>
    <col min="1" max="1" width="2.75" style="9" customWidth="1"/>
    <col min="2" max="2" width="24.08203125" style="1" customWidth="1"/>
    <col min="3" max="11" width="11.58203125" style="3" customWidth="1"/>
    <col min="12" max="16384" width="9" style="1"/>
  </cols>
  <sheetData>
    <row r="1" spans="1:11" ht="13" x14ac:dyDescent="0.3">
      <c r="A1" s="10" t="s">
        <v>60</v>
      </c>
      <c r="B1" s="11"/>
      <c r="C1" s="12"/>
      <c r="D1" s="12"/>
      <c r="E1" s="12"/>
      <c r="F1" s="12"/>
      <c r="G1" s="12"/>
      <c r="H1" s="12"/>
      <c r="I1" s="12"/>
      <c r="J1" s="12"/>
      <c r="K1" s="12"/>
    </row>
    <row r="2" spans="1:11" ht="6" customHeight="1" x14ac:dyDescent="0.25"/>
    <row r="3" spans="1:11" s="4" customFormat="1" ht="31.5" x14ac:dyDescent="0.25">
      <c r="A3" s="6"/>
      <c r="B3" s="5" t="s">
        <v>26</v>
      </c>
      <c r="C3" s="6" t="s">
        <v>28</v>
      </c>
      <c r="D3" s="6" t="s">
        <v>48</v>
      </c>
      <c r="E3" s="6" t="s">
        <v>29</v>
      </c>
      <c r="F3" s="6" t="s">
        <v>30</v>
      </c>
      <c r="G3" s="6" t="s">
        <v>50</v>
      </c>
      <c r="H3" s="6" t="s">
        <v>49</v>
      </c>
      <c r="I3" s="6" t="s">
        <v>31</v>
      </c>
      <c r="J3" s="6" t="s">
        <v>32</v>
      </c>
      <c r="K3" s="6" t="s">
        <v>27</v>
      </c>
    </row>
    <row r="4" spans="1:11" x14ac:dyDescent="0.25">
      <c r="A4" s="8" t="s">
        <v>33</v>
      </c>
      <c r="B4" s="2"/>
      <c r="C4" s="19">
        <f t="shared" ref="C4:J4" si="0">SUM(C5:C13)</f>
        <v>10793695.319999998</v>
      </c>
      <c r="D4" s="19">
        <f t="shared" si="0"/>
        <v>236983.81000000003</v>
      </c>
      <c r="E4" s="19">
        <f t="shared" si="0"/>
        <v>167090617.80000001</v>
      </c>
      <c r="F4" s="19">
        <f t="shared" si="0"/>
        <v>62343665.349999994</v>
      </c>
      <c r="G4" s="19">
        <f t="shared" si="0"/>
        <v>17927741.82</v>
      </c>
      <c r="H4" s="19">
        <f t="shared" si="0"/>
        <v>109077883.36000001</v>
      </c>
      <c r="I4" s="19">
        <f t="shared" si="0"/>
        <v>109804658.58000003</v>
      </c>
      <c r="J4" s="19">
        <f t="shared" si="0"/>
        <v>63374211.939999998</v>
      </c>
      <c r="K4" s="19">
        <f t="shared" ref="K4" si="1">SUM(K5:K13)</f>
        <v>540649457.98000002</v>
      </c>
    </row>
    <row r="5" spans="1:11" x14ac:dyDescent="0.25">
      <c r="B5" s="2" t="s">
        <v>0</v>
      </c>
      <c r="C5" s="20">
        <v>1167553.28</v>
      </c>
      <c r="D5" s="20">
        <v>0</v>
      </c>
      <c r="E5" s="20">
        <v>1396531.95</v>
      </c>
      <c r="F5" s="20">
        <v>23191.84</v>
      </c>
      <c r="G5" s="20">
        <v>38255.68</v>
      </c>
      <c r="H5" s="20">
        <v>12060</v>
      </c>
      <c r="I5" s="20">
        <v>1446503.62</v>
      </c>
      <c r="J5" s="20">
        <v>0</v>
      </c>
      <c r="K5" s="20">
        <f>SUM(C5:J5)</f>
        <v>4084096.37</v>
      </c>
    </row>
    <row r="6" spans="1:11" x14ac:dyDescent="0.25">
      <c r="B6" s="2" t="s">
        <v>1</v>
      </c>
      <c r="C6" s="20">
        <v>2247356.9500000002</v>
      </c>
      <c r="D6" s="20">
        <v>98681.72</v>
      </c>
      <c r="E6" s="20">
        <v>29040613.02</v>
      </c>
      <c r="F6" s="20">
        <v>959654.27</v>
      </c>
      <c r="G6" s="20">
        <v>2915040.01</v>
      </c>
      <c r="H6" s="20">
        <v>107157031.23</v>
      </c>
      <c r="I6" s="20">
        <v>177542905.99000001</v>
      </c>
      <c r="J6" s="20">
        <v>947888.96</v>
      </c>
      <c r="K6" s="20">
        <f t="shared" ref="K6:K13" si="2">SUM(C6:J6)</f>
        <v>320909172.14999998</v>
      </c>
    </row>
    <row r="7" spans="1:11" x14ac:dyDescent="0.25">
      <c r="B7" s="2" t="s">
        <v>2</v>
      </c>
      <c r="C7" s="20">
        <v>2890526.7</v>
      </c>
      <c r="D7" s="20">
        <v>38590.86</v>
      </c>
      <c r="E7" s="20">
        <v>34165199.950000003</v>
      </c>
      <c r="F7" s="20">
        <v>413025.91</v>
      </c>
      <c r="G7" s="20">
        <v>208374.03</v>
      </c>
      <c r="H7" s="20">
        <v>151478</v>
      </c>
      <c r="I7" s="20">
        <v>-34777942.350000001</v>
      </c>
      <c r="J7" s="20">
        <v>-17597.060000000001</v>
      </c>
      <c r="K7" s="20">
        <f t="shared" si="2"/>
        <v>3071656.0400000014</v>
      </c>
    </row>
    <row r="8" spans="1:11" x14ac:dyDescent="0.25">
      <c r="B8" s="2" t="s">
        <v>3</v>
      </c>
      <c r="C8" s="20">
        <v>1952915.72</v>
      </c>
      <c r="D8" s="20">
        <v>85587.199999999997</v>
      </c>
      <c r="E8" s="20">
        <v>20292327.940000001</v>
      </c>
      <c r="F8" s="20">
        <v>4471896.6399999997</v>
      </c>
      <c r="G8" s="20">
        <v>1076872.99</v>
      </c>
      <c r="H8" s="20">
        <v>190653.43</v>
      </c>
      <c r="I8" s="20">
        <v>18132865.640000001</v>
      </c>
      <c r="J8" s="20">
        <v>1217391.3899999999</v>
      </c>
      <c r="K8" s="20">
        <f t="shared" si="2"/>
        <v>47420510.950000003</v>
      </c>
    </row>
    <row r="9" spans="1:11" x14ac:dyDescent="0.25">
      <c r="B9" s="2" t="s">
        <v>4</v>
      </c>
      <c r="C9" s="20">
        <v>1394672.71</v>
      </c>
      <c r="D9" s="20">
        <v>8293.3799999999992</v>
      </c>
      <c r="E9" s="20">
        <v>41420976.520000003</v>
      </c>
      <c r="F9" s="20">
        <v>41215148.969999999</v>
      </c>
      <c r="G9" s="20">
        <v>4509161.55</v>
      </c>
      <c r="H9" s="20">
        <v>422802.64</v>
      </c>
      <c r="I9" s="20">
        <v>-128078455.29000001</v>
      </c>
      <c r="J9" s="20">
        <v>45920589.689999998</v>
      </c>
      <c r="K9" s="20">
        <f t="shared" si="2"/>
        <v>6813190.1699999869</v>
      </c>
    </row>
    <row r="10" spans="1:11" x14ac:dyDescent="0.25">
      <c r="B10" s="2" t="s">
        <v>5</v>
      </c>
      <c r="C10" s="20">
        <v>515440.94</v>
      </c>
      <c r="D10" s="20">
        <v>0</v>
      </c>
      <c r="E10" s="20">
        <v>1445541.58</v>
      </c>
      <c r="F10" s="20">
        <v>0</v>
      </c>
      <c r="G10" s="20">
        <v>14743.1</v>
      </c>
      <c r="H10" s="20">
        <v>0</v>
      </c>
      <c r="I10" s="20">
        <v>101643.88</v>
      </c>
      <c r="J10" s="20">
        <v>0</v>
      </c>
      <c r="K10" s="20">
        <f t="shared" si="2"/>
        <v>2077369.5</v>
      </c>
    </row>
    <row r="11" spans="1:11" x14ac:dyDescent="0.25">
      <c r="B11" s="2" t="s">
        <v>58</v>
      </c>
      <c r="C11" s="20">
        <v>33904.33</v>
      </c>
      <c r="D11" s="20">
        <v>-128.47999999999999</v>
      </c>
      <c r="E11" s="20">
        <v>10640681.35</v>
      </c>
      <c r="F11" s="20">
        <v>946160.43</v>
      </c>
      <c r="G11" s="20">
        <v>988795.95</v>
      </c>
      <c r="H11" s="20">
        <v>613768.81000000006</v>
      </c>
      <c r="I11" s="20">
        <v>22557740.579999998</v>
      </c>
      <c r="J11" s="20">
        <v>156479</v>
      </c>
      <c r="K11" s="20">
        <f t="shared" si="2"/>
        <v>35937401.969999999</v>
      </c>
    </row>
    <row r="12" spans="1:11" x14ac:dyDescent="0.25">
      <c r="B12" s="2" t="s">
        <v>7</v>
      </c>
      <c r="C12" s="20">
        <v>178903.74</v>
      </c>
      <c r="D12" s="20">
        <v>0</v>
      </c>
      <c r="E12" s="20">
        <v>6711321.0800000001</v>
      </c>
      <c r="F12" s="20">
        <v>101111.34</v>
      </c>
      <c r="G12" s="20">
        <v>150455.29999999999</v>
      </c>
      <c r="H12" s="20">
        <v>0</v>
      </c>
      <c r="I12" s="20">
        <v>1836837.3</v>
      </c>
      <c r="J12" s="20">
        <v>442771.22</v>
      </c>
      <c r="K12" s="20">
        <f t="shared" si="2"/>
        <v>9421399.9800000004</v>
      </c>
    </row>
    <row r="13" spans="1:11" x14ac:dyDescent="0.25">
      <c r="A13" s="16"/>
      <c r="B13" s="17" t="s">
        <v>24</v>
      </c>
      <c r="C13" s="21">
        <v>412420.95</v>
      </c>
      <c r="D13" s="21">
        <v>5959.13</v>
      </c>
      <c r="E13" s="21">
        <v>21977424.41</v>
      </c>
      <c r="F13" s="21">
        <v>14213475.949999999</v>
      </c>
      <c r="G13" s="21">
        <v>8026043.21</v>
      </c>
      <c r="H13" s="21">
        <v>530089.25</v>
      </c>
      <c r="I13" s="21">
        <v>51042559.210000001</v>
      </c>
      <c r="J13" s="21">
        <v>14706688.74</v>
      </c>
      <c r="K13" s="21">
        <f t="shared" si="2"/>
        <v>110914660.84999999</v>
      </c>
    </row>
    <row r="14" spans="1:11" x14ac:dyDescent="0.25">
      <c r="A14" s="8" t="s">
        <v>34</v>
      </c>
      <c r="B14" s="2"/>
      <c r="C14" s="19">
        <f t="shared" ref="C14:K14" si="3">SUM(C15:C26)</f>
        <v>681700198.64999998</v>
      </c>
      <c r="D14" s="19">
        <f t="shared" si="3"/>
        <v>59679894.620000005</v>
      </c>
      <c r="E14" s="19">
        <f t="shared" si="3"/>
        <v>389921620.93000001</v>
      </c>
      <c r="F14" s="19">
        <f t="shared" si="3"/>
        <v>18594092.309999999</v>
      </c>
      <c r="G14" s="19">
        <f>SUM(G15:G26)</f>
        <v>50005116.659999996</v>
      </c>
      <c r="H14" s="19">
        <f t="shared" si="3"/>
        <v>56325223.909999996</v>
      </c>
      <c r="I14" s="19">
        <f t="shared" si="3"/>
        <v>453718131.17000002</v>
      </c>
      <c r="J14" s="19">
        <f t="shared" si="3"/>
        <v>29210043.930000007</v>
      </c>
      <c r="K14" s="19">
        <f t="shared" si="3"/>
        <v>1739154322.1799996</v>
      </c>
    </row>
    <row r="15" spans="1:11" x14ac:dyDescent="0.25">
      <c r="B15" s="2" t="s">
        <v>8</v>
      </c>
      <c r="C15" s="20">
        <v>94450482.079999998</v>
      </c>
      <c r="D15" s="20">
        <v>27596677.460000001</v>
      </c>
      <c r="E15" s="20">
        <v>34367800.109999999</v>
      </c>
      <c r="F15" s="20">
        <v>639981.89</v>
      </c>
      <c r="G15" s="20">
        <v>11111270.199999999</v>
      </c>
      <c r="H15" s="20">
        <v>16212724.210000001</v>
      </c>
      <c r="I15" s="20">
        <v>71338549.180000007</v>
      </c>
      <c r="J15" s="20">
        <v>4150751.53</v>
      </c>
      <c r="K15" s="20">
        <f>SUM(C15:J15)</f>
        <v>259868236.65999997</v>
      </c>
    </row>
    <row r="16" spans="1:11" x14ac:dyDescent="0.25">
      <c r="B16" s="2" t="s">
        <v>9</v>
      </c>
      <c r="C16" s="20">
        <v>43673499.270000003</v>
      </c>
      <c r="D16" s="20">
        <v>2977274.05</v>
      </c>
      <c r="E16" s="20">
        <v>12144161.699999999</v>
      </c>
      <c r="F16" s="20">
        <v>96744.92</v>
      </c>
      <c r="G16" s="20">
        <v>1160312.93</v>
      </c>
      <c r="H16" s="20">
        <v>4544276.68</v>
      </c>
      <c r="I16" s="20">
        <v>8432725.3100000005</v>
      </c>
      <c r="J16" s="20">
        <v>481122.44</v>
      </c>
      <c r="K16" s="20">
        <f t="shared" ref="K16:K26" si="4">SUM(C16:J16)</f>
        <v>73510117.299999997</v>
      </c>
    </row>
    <row r="17" spans="1:11" x14ac:dyDescent="0.25">
      <c r="B17" s="2" t="s">
        <v>10</v>
      </c>
      <c r="C17" s="20">
        <v>29255239.34</v>
      </c>
      <c r="D17" s="20">
        <v>643680.36</v>
      </c>
      <c r="E17" s="20">
        <v>16911204.809999999</v>
      </c>
      <c r="F17" s="20">
        <v>7663975.2699999996</v>
      </c>
      <c r="G17" s="20">
        <v>2590847.67</v>
      </c>
      <c r="H17" s="20">
        <v>2446262.41</v>
      </c>
      <c r="I17" s="20">
        <v>20950457.370000001</v>
      </c>
      <c r="J17" s="20">
        <v>1684202.63</v>
      </c>
      <c r="K17" s="20">
        <f t="shared" si="4"/>
        <v>82145869.859999999</v>
      </c>
    </row>
    <row r="18" spans="1:11" x14ac:dyDescent="0.25">
      <c r="B18" s="2" t="s">
        <v>11</v>
      </c>
      <c r="C18" s="20">
        <v>16310667.449999999</v>
      </c>
      <c r="D18" s="20">
        <v>4132327.23</v>
      </c>
      <c r="E18" s="20">
        <v>12164826.859999999</v>
      </c>
      <c r="F18" s="20">
        <v>361373.99</v>
      </c>
      <c r="G18" s="20">
        <v>2278357.0499999998</v>
      </c>
      <c r="H18" s="20">
        <v>3721109.13</v>
      </c>
      <c r="I18" s="20">
        <v>12639383.67</v>
      </c>
      <c r="J18" s="20">
        <v>103345.83</v>
      </c>
      <c r="K18" s="20">
        <f t="shared" si="4"/>
        <v>51711391.210000001</v>
      </c>
    </row>
    <row r="19" spans="1:11" x14ac:dyDescent="0.25">
      <c r="B19" s="2" t="s">
        <v>12</v>
      </c>
      <c r="C19" s="20">
        <v>22310397.210000001</v>
      </c>
      <c r="D19" s="20">
        <v>6171213.0099999998</v>
      </c>
      <c r="E19" s="20">
        <v>16606275.51</v>
      </c>
      <c r="F19" s="20">
        <v>94585.19</v>
      </c>
      <c r="G19" s="20">
        <v>3145719.99</v>
      </c>
      <c r="H19" s="20">
        <v>3332085.41</v>
      </c>
      <c r="I19" s="20">
        <v>22867200.82</v>
      </c>
      <c r="J19" s="20">
        <v>2947715.55</v>
      </c>
      <c r="K19" s="20">
        <f t="shared" si="4"/>
        <v>77475192.689999983</v>
      </c>
    </row>
    <row r="20" spans="1:11" x14ac:dyDescent="0.25">
      <c r="B20" s="2" t="s">
        <v>13</v>
      </c>
      <c r="C20" s="20">
        <v>12173857.9</v>
      </c>
      <c r="D20" s="20">
        <v>613484.34</v>
      </c>
      <c r="E20" s="20">
        <v>6545929.46</v>
      </c>
      <c r="F20" s="20">
        <v>1122747.3899999999</v>
      </c>
      <c r="G20" s="20">
        <v>486935.75</v>
      </c>
      <c r="H20" s="20">
        <v>8588001.8499999996</v>
      </c>
      <c r="I20" s="20">
        <v>5268056.83</v>
      </c>
      <c r="J20" s="20">
        <v>3006105.68</v>
      </c>
      <c r="K20" s="20">
        <f t="shared" si="4"/>
        <v>37805119.199999996</v>
      </c>
    </row>
    <row r="21" spans="1:11" x14ac:dyDescent="0.25">
      <c r="B21" s="2" t="s">
        <v>14</v>
      </c>
      <c r="C21" s="20">
        <v>424730592.39999998</v>
      </c>
      <c r="D21" s="20">
        <v>11212351.34</v>
      </c>
      <c r="E21" s="20">
        <v>245136371.25</v>
      </c>
      <c r="F21" s="20">
        <v>7631618.0499999998</v>
      </c>
      <c r="G21" s="20">
        <v>24036162.149999999</v>
      </c>
      <c r="H21" s="20">
        <v>11276023.92</v>
      </c>
      <c r="I21" s="20">
        <v>270722769.25</v>
      </c>
      <c r="J21" s="20">
        <v>12612369.720000001</v>
      </c>
      <c r="K21" s="20">
        <f t="shared" si="4"/>
        <v>1007358258.0799999</v>
      </c>
    </row>
    <row r="22" spans="1:11" x14ac:dyDescent="0.25">
      <c r="B22" s="2" t="s">
        <v>15</v>
      </c>
      <c r="C22" s="20">
        <v>12753457.779999999</v>
      </c>
      <c r="D22" s="20">
        <v>405734.46</v>
      </c>
      <c r="E22" s="20">
        <v>5440840.6500000004</v>
      </c>
      <c r="F22" s="20">
        <v>166980.6</v>
      </c>
      <c r="G22" s="20">
        <v>438559.46</v>
      </c>
      <c r="H22" s="20">
        <v>1185981.42</v>
      </c>
      <c r="I22" s="20">
        <v>3871099.21</v>
      </c>
      <c r="J22" s="20">
        <v>1741928.5</v>
      </c>
      <c r="K22" s="20">
        <f t="shared" si="4"/>
        <v>26004582.080000006</v>
      </c>
    </row>
    <row r="23" spans="1:11" x14ac:dyDescent="0.25">
      <c r="B23" s="2" t="s">
        <v>16</v>
      </c>
      <c r="C23" s="20">
        <v>8048292.1900000004</v>
      </c>
      <c r="D23" s="20">
        <v>865738.1</v>
      </c>
      <c r="E23" s="20">
        <v>11701234.560000001</v>
      </c>
      <c r="F23" s="20">
        <v>295023.02</v>
      </c>
      <c r="G23" s="20">
        <v>440593.39</v>
      </c>
      <c r="H23" s="20">
        <v>1056894.93</v>
      </c>
      <c r="I23" s="20">
        <v>12615439.26</v>
      </c>
      <c r="J23" s="20">
        <v>1282169.8500000001</v>
      </c>
      <c r="K23" s="20">
        <f t="shared" si="4"/>
        <v>36305385.300000004</v>
      </c>
    </row>
    <row r="24" spans="1:11" x14ac:dyDescent="0.25">
      <c r="B24" s="2" t="s">
        <v>17</v>
      </c>
      <c r="C24" s="20">
        <v>13032369.77</v>
      </c>
      <c r="D24" s="20">
        <v>3152474.33</v>
      </c>
      <c r="E24" s="20">
        <v>20126063.379999999</v>
      </c>
      <c r="F24" s="20">
        <v>250675.15</v>
      </c>
      <c r="G24" s="20">
        <v>2133558.85</v>
      </c>
      <c r="H24" s="20">
        <v>2115938.12</v>
      </c>
      <c r="I24" s="20">
        <v>20553846.309999999</v>
      </c>
      <c r="J24" s="20">
        <v>113017.19</v>
      </c>
      <c r="K24" s="20">
        <f t="shared" si="4"/>
        <v>61477943.099999994</v>
      </c>
    </row>
    <row r="25" spans="1:11" x14ac:dyDescent="0.25">
      <c r="B25" s="2" t="s">
        <v>47</v>
      </c>
      <c r="C25" s="20">
        <v>1458379.6</v>
      </c>
      <c r="D25" s="20">
        <v>0</v>
      </c>
      <c r="E25" s="20">
        <v>4465811.72</v>
      </c>
      <c r="F25" s="20">
        <v>181499.36</v>
      </c>
      <c r="G25" s="20">
        <v>61756.959999999999</v>
      </c>
      <c r="H25" s="20">
        <v>4783.43</v>
      </c>
      <c r="I25" s="20">
        <v>2025570.26</v>
      </c>
      <c r="J25" s="20">
        <v>1053704.01</v>
      </c>
      <c r="K25" s="20">
        <f t="shared" si="4"/>
        <v>9251505.3399999999</v>
      </c>
    </row>
    <row r="26" spans="1:11" x14ac:dyDescent="0.25">
      <c r="A26" s="16"/>
      <c r="B26" s="17" t="s">
        <v>18</v>
      </c>
      <c r="C26" s="21">
        <v>3502963.66</v>
      </c>
      <c r="D26" s="21">
        <v>1908939.94</v>
      </c>
      <c r="E26" s="21">
        <v>4311100.92</v>
      </c>
      <c r="F26" s="21">
        <v>88887.48</v>
      </c>
      <c r="G26" s="21">
        <v>2121042.2599999998</v>
      </c>
      <c r="H26" s="21">
        <v>1841142.4</v>
      </c>
      <c r="I26" s="21">
        <v>2433033.7000000002</v>
      </c>
      <c r="J26" s="21">
        <v>33611</v>
      </c>
      <c r="K26" s="21">
        <f t="shared" si="4"/>
        <v>16240721.359999999</v>
      </c>
    </row>
    <row r="27" spans="1:11" x14ac:dyDescent="0.25">
      <c r="A27" s="8" t="s">
        <v>35</v>
      </c>
      <c r="B27" s="2"/>
      <c r="C27" s="19">
        <f t="shared" ref="C27:K27" si="5">SUM(C28:C29)</f>
        <v>1646800.44</v>
      </c>
      <c r="D27" s="19">
        <f t="shared" si="5"/>
        <v>372407.88</v>
      </c>
      <c r="E27" s="19">
        <f t="shared" si="5"/>
        <v>19927744.359999999</v>
      </c>
      <c r="F27" s="19">
        <f t="shared" si="5"/>
        <v>3932807.09</v>
      </c>
      <c r="G27" s="19">
        <f t="shared" si="5"/>
        <v>1766698.3900000001</v>
      </c>
      <c r="H27" s="19">
        <f t="shared" si="5"/>
        <v>1316668.24</v>
      </c>
      <c r="I27" s="19">
        <f t="shared" si="5"/>
        <v>16681243.57</v>
      </c>
      <c r="J27" s="19">
        <f t="shared" si="5"/>
        <v>9635327.7800000012</v>
      </c>
      <c r="K27" s="19">
        <f t="shared" si="5"/>
        <v>55279697.75</v>
      </c>
    </row>
    <row r="28" spans="1:11" x14ac:dyDescent="0.25">
      <c r="B28" s="2" t="s">
        <v>19</v>
      </c>
      <c r="C28" s="20">
        <v>214111.55</v>
      </c>
      <c r="D28" s="20">
        <v>229489.71</v>
      </c>
      <c r="E28" s="20">
        <v>12403543.859999999</v>
      </c>
      <c r="F28" s="20">
        <v>3681859.36</v>
      </c>
      <c r="G28" s="20">
        <v>755604.42</v>
      </c>
      <c r="H28" s="20">
        <v>128019.75</v>
      </c>
      <c r="I28" s="20">
        <v>8927542.6899999995</v>
      </c>
      <c r="J28" s="20">
        <v>9554202.1300000008</v>
      </c>
      <c r="K28" s="20">
        <f t="shared" ref="K28:K29" si="6">SUM(C28:J28)</f>
        <v>35894373.469999999</v>
      </c>
    </row>
    <row r="29" spans="1:11" x14ac:dyDescent="0.25">
      <c r="A29" s="16"/>
      <c r="B29" s="17" t="s">
        <v>20</v>
      </c>
      <c r="C29" s="21">
        <v>1432688.89</v>
      </c>
      <c r="D29" s="21">
        <v>142918.17000000001</v>
      </c>
      <c r="E29" s="21">
        <v>7524200.5</v>
      </c>
      <c r="F29" s="21">
        <v>250947.73</v>
      </c>
      <c r="G29" s="21">
        <v>1011093.97</v>
      </c>
      <c r="H29" s="21">
        <v>1188648.49</v>
      </c>
      <c r="I29" s="21">
        <v>7753700.8799999999</v>
      </c>
      <c r="J29" s="21">
        <v>81125.649999999994</v>
      </c>
      <c r="K29" s="21">
        <f t="shared" si="6"/>
        <v>19385324.280000001</v>
      </c>
    </row>
    <row r="30" spans="1:11" x14ac:dyDescent="0.25">
      <c r="A30" s="8" t="s">
        <v>36</v>
      </c>
      <c r="B30" s="2"/>
      <c r="C30" s="19">
        <f t="shared" ref="C30:K30" si="7">SUM(C31:C35)</f>
        <v>5408073.5899999999</v>
      </c>
      <c r="D30" s="19">
        <f t="shared" si="7"/>
        <v>168076.05000000002</v>
      </c>
      <c r="E30" s="19">
        <f t="shared" si="7"/>
        <v>102577854.41000001</v>
      </c>
      <c r="F30" s="19">
        <f t="shared" si="7"/>
        <v>8536092.0899999999</v>
      </c>
      <c r="G30" s="19">
        <f>SUM(G31:G35)</f>
        <v>18220373.260000002</v>
      </c>
      <c r="H30" s="19">
        <f t="shared" si="7"/>
        <v>14385148.460000001</v>
      </c>
      <c r="I30" s="19">
        <f t="shared" si="7"/>
        <v>149601883.09999999</v>
      </c>
      <c r="J30" s="19">
        <f t="shared" si="7"/>
        <v>41391448.129999995</v>
      </c>
      <c r="K30" s="19">
        <f t="shared" si="7"/>
        <v>340288949.09000003</v>
      </c>
    </row>
    <row r="31" spans="1:11" x14ac:dyDescent="0.25">
      <c r="B31" s="2" t="s">
        <v>6</v>
      </c>
      <c r="C31" s="20">
        <v>284249.34000000003</v>
      </c>
      <c r="D31" s="20">
        <v>235184.28</v>
      </c>
      <c r="E31" s="20">
        <v>41513047.420000002</v>
      </c>
      <c r="F31" s="20">
        <v>2118358.23</v>
      </c>
      <c r="G31" s="20">
        <v>12024665.93</v>
      </c>
      <c r="H31" s="20">
        <v>14033902.18</v>
      </c>
      <c r="I31" s="20">
        <v>68159833.140000001</v>
      </c>
      <c r="J31" s="20">
        <v>19287750.780000001</v>
      </c>
      <c r="K31" s="20">
        <f>SUM(C31:J31)</f>
        <v>157656991.29999998</v>
      </c>
    </row>
    <row r="32" spans="1:11" x14ac:dyDescent="0.25">
      <c r="B32" s="2" t="s">
        <v>21</v>
      </c>
      <c r="C32" s="20">
        <v>0</v>
      </c>
      <c r="D32" s="20">
        <v>0</v>
      </c>
      <c r="E32" s="20">
        <v>63573.59</v>
      </c>
      <c r="F32" s="20">
        <v>40338.51</v>
      </c>
      <c r="G32" s="20">
        <v>8199.68</v>
      </c>
      <c r="H32" s="20">
        <v>0</v>
      </c>
      <c r="I32" s="20">
        <v>3784055.17</v>
      </c>
      <c r="J32" s="20">
        <v>419565.97</v>
      </c>
      <c r="K32" s="20">
        <f t="shared" ref="K32:K35" si="8">SUM(C32:J32)</f>
        <v>4315732.92</v>
      </c>
    </row>
    <row r="33" spans="1:11" x14ac:dyDescent="0.25">
      <c r="B33" s="2" t="s">
        <v>22</v>
      </c>
      <c r="C33" s="20">
        <v>10584.17</v>
      </c>
      <c r="D33" s="20">
        <v>261645.67</v>
      </c>
      <c r="E33" s="20">
        <v>37528989.170000002</v>
      </c>
      <c r="F33" s="20">
        <v>986.51</v>
      </c>
      <c r="G33" s="20">
        <v>783108.29</v>
      </c>
      <c r="H33" s="20">
        <v>91212.65</v>
      </c>
      <c r="I33" s="20">
        <v>62911276.219999999</v>
      </c>
      <c r="J33" s="20">
        <v>11918886.960000001</v>
      </c>
      <c r="K33" s="20">
        <f t="shared" si="8"/>
        <v>113506689.64000002</v>
      </c>
    </row>
    <row r="34" spans="1:11" x14ac:dyDescent="0.25">
      <c r="B34" s="2" t="s">
        <v>23</v>
      </c>
      <c r="C34" s="20">
        <v>4851532.58</v>
      </c>
      <c r="D34" s="20">
        <v>-354737.5</v>
      </c>
      <c r="E34" s="20">
        <v>9773855.0099999998</v>
      </c>
      <c r="F34" s="20">
        <v>3857109.38</v>
      </c>
      <c r="G34" s="20">
        <v>5070660.74</v>
      </c>
      <c r="H34" s="20">
        <v>248589.63</v>
      </c>
      <c r="I34" s="20">
        <v>-3513788.5</v>
      </c>
      <c r="J34" s="20">
        <v>114568.15</v>
      </c>
      <c r="K34" s="20">
        <f t="shared" si="8"/>
        <v>20047789.489999998</v>
      </c>
    </row>
    <row r="35" spans="1:11" x14ac:dyDescent="0.25">
      <c r="A35" s="16"/>
      <c r="B35" s="17" t="s">
        <v>25</v>
      </c>
      <c r="C35" s="21">
        <v>261707.5</v>
      </c>
      <c r="D35" s="21">
        <v>25983.599999999999</v>
      </c>
      <c r="E35" s="21">
        <v>13698389.220000001</v>
      </c>
      <c r="F35" s="21">
        <v>2519299.46</v>
      </c>
      <c r="G35" s="21">
        <v>333738.62</v>
      </c>
      <c r="H35" s="21">
        <v>11444</v>
      </c>
      <c r="I35" s="21">
        <v>18260507.07</v>
      </c>
      <c r="J35" s="21">
        <v>9650676.2699999996</v>
      </c>
      <c r="K35" s="21">
        <f t="shared" si="8"/>
        <v>44761745.739999995</v>
      </c>
    </row>
    <row r="36" spans="1:11" x14ac:dyDescent="0.25">
      <c r="A36" s="9" t="s">
        <v>46</v>
      </c>
      <c r="B36" s="2"/>
      <c r="C36" s="19">
        <f>SUM(C37:C46)</f>
        <v>25806536.490000002</v>
      </c>
      <c r="D36" s="19">
        <f t="shared" ref="D36:K36" si="9">SUM(D37:D46)</f>
        <v>99305.42</v>
      </c>
      <c r="E36" s="19">
        <f t="shared" si="9"/>
        <v>711985430.61000001</v>
      </c>
      <c r="F36" s="19">
        <f t="shared" si="9"/>
        <v>177391620.23999998</v>
      </c>
      <c r="G36" s="19">
        <f>SUM(G37:G46)</f>
        <v>25563160.390000001</v>
      </c>
      <c r="H36" s="19">
        <f t="shared" si="9"/>
        <v>481679.75</v>
      </c>
      <c r="I36" s="19">
        <f t="shared" si="9"/>
        <v>1431317891.6100001</v>
      </c>
      <c r="J36" s="19">
        <f t="shared" si="9"/>
        <v>239764013.61999997</v>
      </c>
      <c r="K36" s="19">
        <f t="shared" si="9"/>
        <v>2612409638.1300006</v>
      </c>
    </row>
    <row r="37" spans="1:11" x14ac:dyDescent="0.25">
      <c r="B37" s="2" t="s">
        <v>37</v>
      </c>
      <c r="C37" s="20">
        <v>2452858.5699999998</v>
      </c>
      <c r="D37" s="20">
        <v>0</v>
      </c>
      <c r="E37" s="20">
        <v>29409626.440000001</v>
      </c>
      <c r="F37" s="20">
        <v>12994157.09</v>
      </c>
      <c r="G37" s="20">
        <v>1792557.43</v>
      </c>
      <c r="H37" s="20">
        <v>0</v>
      </c>
      <c r="I37" s="20">
        <v>127085825.93000001</v>
      </c>
      <c r="J37" s="20">
        <v>6779036.6399999997</v>
      </c>
      <c r="K37" s="20">
        <f>SUM(C37:J37)</f>
        <v>180514062.09999999</v>
      </c>
    </row>
    <row r="38" spans="1:11" x14ac:dyDescent="0.25">
      <c r="B38" s="2" t="s">
        <v>59</v>
      </c>
      <c r="C38" s="20">
        <v>0</v>
      </c>
      <c r="D38" s="20">
        <v>0</v>
      </c>
      <c r="E38" s="20">
        <v>0</v>
      </c>
      <c r="F38" s="20">
        <v>0</v>
      </c>
      <c r="G38" s="20">
        <v>0</v>
      </c>
      <c r="H38" s="20">
        <v>0</v>
      </c>
      <c r="I38" s="20">
        <v>10434530.380000001</v>
      </c>
      <c r="J38" s="20">
        <v>111561820.33</v>
      </c>
      <c r="K38" s="20">
        <f>SUM(C38:J38)</f>
        <v>121996350.70999999</v>
      </c>
    </row>
    <row r="39" spans="1:11" x14ac:dyDescent="0.25">
      <c r="B39" s="2" t="s">
        <v>38</v>
      </c>
      <c r="C39" s="20">
        <v>22039267.870000001</v>
      </c>
      <c r="D39" s="20">
        <v>0</v>
      </c>
      <c r="E39" s="20">
        <v>642845485.69000006</v>
      </c>
      <c r="F39" s="20">
        <v>153053979.06999999</v>
      </c>
      <c r="G39" s="20">
        <v>22730744.640000001</v>
      </c>
      <c r="H39" s="20">
        <v>473336</v>
      </c>
      <c r="I39" s="20">
        <v>1271754115.47</v>
      </c>
      <c r="J39" s="20">
        <v>120451586.59</v>
      </c>
      <c r="K39" s="20">
        <f t="shared" ref="K39:K46" si="10">SUM(C39:J39)</f>
        <v>2233348515.3300004</v>
      </c>
    </row>
    <row r="40" spans="1:11" x14ac:dyDescent="0.25">
      <c r="B40" s="2" t="s">
        <v>39</v>
      </c>
      <c r="C40" s="20">
        <v>25242</v>
      </c>
      <c r="D40" s="20">
        <v>0</v>
      </c>
      <c r="E40" s="20">
        <v>15904318.51</v>
      </c>
      <c r="F40" s="20">
        <v>7387192.1299999999</v>
      </c>
      <c r="G40" s="20">
        <v>-31395.95</v>
      </c>
      <c r="H40" s="20">
        <v>0</v>
      </c>
      <c r="I40" s="20">
        <v>13182451.5</v>
      </c>
      <c r="J40" s="20">
        <v>38387</v>
      </c>
      <c r="K40" s="20">
        <f t="shared" si="10"/>
        <v>36506195.189999998</v>
      </c>
    </row>
    <row r="41" spans="1:11" x14ac:dyDescent="0.25">
      <c r="B41" s="2" t="s">
        <v>40</v>
      </c>
      <c r="C41" s="20">
        <v>702972.76</v>
      </c>
      <c r="D41" s="20">
        <v>41501</v>
      </c>
      <c r="E41" s="20">
        <v>7911532.79</v>
      </c>
      <c r="F41" s="20">
        <v>902696.48</v>
      </c>
      <c r="G41" s="20">
        <v>366957.63</v>
      </c>
      <c r="H41" s="20">
        <v>3843.75</v>
      </c>
      <c r="I41" s="20">
        <v>3716213.19</v>
      </c>
      <c r="J41" s="20">
        <v>8472.8799999999992</v>
      </c>
      <c r="K41" s="20">
        <f t="shared" si="10"/>
        <v>13654190.480000002</v>
      </c>
    </row>
    <row r="42" spans="1:11" x14ac:dyDescent="0.25">
      <c r="B42" s="2" t="s">
        <v>41</v>
      </c>
      <c r="C42" s="20">
        <v>355670.95</v>
      </c>
      <c r="D42" s="20">
        <v>0</v>
      </c>
      <c r="E42" s="20">
        <v>5935815.2400000002</v>
      </c>
      <c r="F42" s="20">
        <v>902892.81</v>
      </c>
      <c r="G42" s="20">
        <v>299668.07</v>
      </c>
      <c r="H42" s="20">
        <v>0</v>
      </c>
      <c r="I42" s="20">
        <v>746762.34</v>
      </c>
      <c r="J42" s="20">
        <v>296661.2</v>
      </c>
      <c r="K42" s="20">
        <f t="shared" si="10"/>
        <v>8537470.6099999994</v>
      </c>
    </row>
    <row r="43" spans="1:11" x14ac:dyDescent="0.25">
      <c r="B43" s="2" t="s">
        <v>42</v>
      </c>
      <c r="C43" s="20">
        <v>78037.03</v>
      </c>
      <c r="D43" s="20">
        <v>0</v>
      </c>
      <c r="E43" s="20">
        <v>570909.59</v>
      </c>
      <c r="F43" s="20">
        <v>0</v>
      </c>
      <c r="G43" s="20">
        <v>0</v>
      </c>
      <c r="H43" s="20">
        <v>0</v>
      </c>
      <c r="I43" s="20">
        <v>1955.38</v>
      </c>
      <c r="J43" s="20">
        <v>0</v>
      </c>
      <c r="K43" s="20">
        <f t="shared" si="10"/>
        <v>650902</v>
      </c>
    </row>
    <row r="44" spans="1:11" x14ac:dyDescent="0.25">
      <c r="B44" s="2" t="s">
        <v>43</v>
      </c>
      <c r="C44" s="20">
        <v>53488.2</v>
      </c>
      <c r="D44" s="20">
        <v>0</v>
      </c>
      <c r="E44" s="20">
        <v>5330644.91</v>
      </c>
      <c r="F44" s="20">
        <v>1097270.19</v>
      </c>
      <c r="G44" s="20">
        <v>48769.61</v>
      </c>
      <c r="H44" s="20">
        <v>0</v>
      </c>
      <c r="I44" s="20">
        <v>1035836.66</v>
      </c>
      <c r="J44" s="20">
        <v>0</v>
      </c>
      <c r="K44" s="20">
        <f t="shared" si="10"/>
        <v>7566009.5700000012</v>
      </c>
    </row>
    <row r="45" spans="1:11" x14ac:dyDescent="0.25">
      <c r="B45" s="2" t="s">
        <v>44</v>
      </c>
      <c r="C45" s="20">
        <v>40524.089999999997</v>
      </c>
      <c r="D45" s="20">
        <v>0</v>
      </c>
      <c r="E45" s="20">
        <v>2737371.14</v>
      </c>
      <c r="F45" s="20">
        <v>857181.94</v>
      </c>
      <c r="G45" s="20">
        <v>136578.54999999999</v>
      </c>
      <c r="H45" s="20">
        <v>0</v>
      </c>
      <c r="I45" s="20">
        <v>-97280.77</v>
      </c>
      <c r="J45" s="20">
        <v>444302.88</v>
      </c>
      <c r="K45" s="20">
        <f t="shared" si="10"/>
        <v>4118677.8299999996</v>
      </c>
    </row>
    <row r="46" spans="1:11" x14ac:dyDescent="0.25">
      <c r="A46" s="15"/>
      <c r="B46" s="14" t="s">
        <v>45</v>
      </c>
      <c r="C46" s="22">
        <v>58475.02</v>
      </c>
      <c r="D46" s="22">
        <v>57804.42</v>
      </c>
      <c r="E46" s="22">
        <v>1339726.3</v>
      </c>
      <c r="F46" s="22">
        <v>196250.53</v>
      </c>
      <c r="G46" s="22">
        <v>219280.41</v>
      </c>
      <c r="H46" s="22">
        <v>4500</v>
      </c>
      <c r="I46" s="22">
        <v>3457481.53</v>
      </c>
      <c r="J46" s="22">
        <v>183746.1</v>
      </c>
      <c r="K46" s="22">
        <f t="shared" si="10"/>
        <v>5517264.3099999996</v>
      </c>
    </row>
    <row r="47" spans="1:11" s="7" customFormat="1" ht="13" x14ac:dyDescent="0.3">
      <c r="A47" s="9" t="s">
        <v>27</v>
      </c>
      <c r="B47" s="8"/>
      <c r="C47" s="19">
        <f t="shared" ref="C47:K47" si="11">SUM(C36,C30,C27,C14,C4)</f>
        <v>725355304.49000001</v>
      </c>
      <c r="D47" s="19">
        <f t="shared" si="11"/>
        <v>60556667.780000009</v>
      </c>
      <c r="E47" s="19">
        <f t="shared" si="11"/>
        <v>1391503268.1099999</v>
      </c>
      <c r="F47" s="19">
        <f t="shared" si="11"/>
        <v>270798277.07999998</v>
      </c>
      <c r="G47" s="19">
        <f t="shared" si="11"/>
        <v>113483090.52000001</v>
      </c>
      <c r="H47" s="19">
        <f t="shared" si="11"/>
        <v>181586603.72000003</v>
      </c>
      <c r="I47" s="19">
        <f t="shared" si="11"/>
        <v>2161123808.0300002</v>
      </c>
      <c r="J47" s="19">
        <f t="shared" si="11"/>
        <v>383375045.39999998</v>
      </c>
      <c r="K47" s="19">
        <f t="shared" si="11"/>
        <v>5287782065.1300011</v>
      </c>
    </row>
    <row r="48" spans="1:11" ht="5.25" customHeight="1" x14ac:dyDescent="0.25"/>
    <row r="49" spans="1:11" ht="12" customHeight="1" x14ac:dyDescent="0.3">
      <c r="A49" s="18" t="s">
        <v>56</v>
      </c>
      <c r="B49"/>
    </row>
    <row r="50" spans="1:11" s="3" customFormat="1" ht="12" customHeight="1" x14ac:dyDescent="0.3">
      <c r="A50" s="2" t="s">
        <v>53</v>
      </c>
      <c r="B50"/>
    </row>
    <row r="51" spans="1:11" s="3" customFormat="1" ht="12" customHeight="1" x14ac:dyDescent="0.3">
      <c r="A51" s="2" t="s">
        <v>54</v>
      </c>
      <c r="B51"/>
    </row>
    <row r="52" spans="1:11" s="3" customFormat="1" ht="12" customHeight="1" x14ac:dyDescent="0.3">
      <c r="A52" s="2" t="s">
        <v>55</v>
      </c>
      <c r="B52"/>
    </row>
    <row r="53" spans="1:11" s="3" customFormat="1" ht="12" customHeight="1" x14ac:dyDescent="0.3">
      <c r="A53" s="2" t="s">
        <v>51</v>
      </c>
      <c r="B53"/>
    </row>
    <row r="54" spans="1:11" s="3" customFormat="1" ht="12" customHeight="1" x14ac:dyDescent="0.3">
      <c r="A54" s="2" t="s">
        <v>52</v>
      </c>
      <c r="B54"/>
    </row>
    <row r="55" spans="1:11" s="3" customFormat="1" ht="12" customHeight="1" x14ac:dyDescent="0.25">
      <c r="A55" s="2" t="s">
        <v>57</v>
      </c>
      <c r="B55" s="1"/>
    </row>
    <row r="57" spans="1:11" x14ac:dyDescent="0.25">
      <c r="C57" s="13"/>
      <c r="D57" s="13"/>
      <c r="E57" s="13"/>
      <c r="F57" s="13"/>
      <c r="G57" s="13"/>
      <c r="H57" s="13"/>
      <c r="I57" s="13"/>
      <c r="J57" s="13"/>
      <c r="K57" s="13"/>
    </row>
    <row r="60" spans="1:11" x14ac:dyDescent="0.25">
      <c r="K60" s="13"/>
    </row>
  </sheetData>
  <printOptions horizontalCentered="1" verticalCentered="1"/>
  <pageMargins left="0.45" right="0.45" top="0.75" bottom="0.75" header="0.25" footer="0.3"/>
  <pageSetup scale="74" orientation="landscape" horizontalDpi="1200" verticalDpi="1200" r:id="rId1"/>
  <headerFooter scaleWithDoc="0">
    <oddHeader>&amp;C&amp;G</oddHeader>
    <oddFooter xml:space="preserve">&amp;R&amp;"+,Italic"&amp;8Information and Resource Management, Office of the Provost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Org All Funds FY23</vt:lpstr>
      <vt:lpstr>'By Org All Funds FY23'!Print_Area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2024-01-16T21:01:45Z</cp:lastPrinted>
  <dcterms:created xsi:type="dcterms:W3CDTF">2015-12-04T21:49:47Z</dcterms:created>
  <dcterms:modified xsi:type="dcterms:W3CDTF">2024-01-31T18:48:37Z</dcterms:modified>
</cp:coreProperties>
</file>