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CD4C38D7-D74D-42EE-BFA0-6898A3AE5F5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" sheetId="6" r:id="rId1"/>
  </sheets>
  <definedNames>
    <definedName name="_xlnm.Print_Area" localSheetId="0">Table!$A$1:$M$67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6" l="1"/>
  <c r="L17" i="6"/>
  <c r="K17" i="6"/>
  <c r="J17" i="6"/>
  <c r="I17" i="6"/>
  <c r="H17" i="6"/>
  <c r="G17" i="6"/>
  <c r="F17" i="6"/>
  <c r="E17" i="6"/>
  <c r="D17" i="6"/>
  <c r="L16" i="6"/>
  <c r="K16" i="6"/>
  <c r="J16" i="6"/>
  <c r="I16" i="6"/>
  <c r="H16" i="6"/>
  <c r="G16" i="6"/>
  <c r="F16" i="6"/>
  <c r="E16" i="6"/>
  <c r="D16" i="6"/>
  <c r="L5" i="6"/>
  <c r="L32" i="6" s="1"/>
  <c r="K5" i="6"/>
  <c r="J5" i="6"/>
  <c r="I5" i="6"/>
  <c r="I32" i="6" s="1"/>
  <c r="H5" i="6"/>
  <c r="H27" i="6" s="1"/>
  <c r="G5" i="6"/>
  <c r="F5" i="6"/>
  <c r="E5" i="6"/>
  <c r="D5" i="6"/>
  <c r="D32" i="6" s="1"/>
  <c r="L4" i="6"/>
  <c r="K4" i="6"/>
  <c r="J4" i="6"/>
  <c r="J31" i="6" s="1"/>
  <c r="I4" i="6"/>
  <c r="I26" i="6" s="1"/>
  <c r="H4" i="6"/>
  <c r="G4" i="6"/>
  <c r="F4" i="6"/>
  <c r="E4" i="6"/>
  <c r="E31" i="6" s="1"/>
  <c r="D4" i="6"/>
  <c r="L31" i="6" l="1"/>
  <c r="K32" i="6"/>
  <c r="D31" i="6"/>
  <c r="D33" i="6" s="1"/>
  <c r="G26" i="6"/>
  <c r="F27" i="6"/>
  <c r="H26" i="6"/>
  <c r="H28" i="6" s="1"/>
  <c r="G27" i="6"/>
  <c r="F31" i="6"/>
  <c r="E32" i="6"/>
  <c r="G28" i="6"/>
  <c r="J26" i="6"/>
  <c r="I27" i="6"/>
  <c r="I28" i="6" s="1"/>
  <c r="G31" i="6"/>
  <c r="K31" i="6"/>
  <c r="K33" i="6" s="1"/>
  <c r="J32" i="6"/>
  <c r="J33" i="6" s="1"/>
  <c r="F32" i="6"/>
  <c r="L33" i="6"/>
  <c r="E33" i="6"/>
  <c r="K26" i="6"/>
  <c r="J27" i="6"/>
  <c r="H31" i="6"/>
  <c r="G32" i="6"/>
  <c r="D26" i="6"/>
  <c r="L26" i="6"/>
  <c r="K27" i="6"/>
  <c r="I31" i="6"/>
  <c r="I33" i="6" s="1"/>
  <c r="H32" i="6"/>
  <c r="E26" i="6"/>
  <c r="D27" i="6"/>
  <c r="L27" i="6"/>
  <c r="F26" i="6"/>
  <c r="F28" i="6" s="1"/>
  <c r="E27" i="6"/>
  <c r="L80" i="6"/>
  <c r="D80" i="6"/>
  <c r="F80" i="6"/>
  <c r="M81" i="6"/>
  <c r="L81" i="6"/>
  <c r="K81" i="6"/>
  <c r="J81" i="6"/>
  <c r="I81" i="6"/>
  <c r="H81" i="6"/>
  <c r="G81" i="6"/>
  <c r="F81" i="6"/>
  <c r="E81" i="6"/>
  <c r="D81" i="6"/>
  <c r="M79" i="6"/>
  <c r="L79" i="6"/>
  <c r="K79" i="6"/>
  <c r="J79" i="6"/>
  <c r="I79" i="6"/>
  <c r="H79" i="6"/>
  <c r="G79" i="6"/>
  <c r="F79" i="6"/>
  <c r="E79" i="6"/>
  <c r="D79" i="6"/>
  <c r="M78" i="6"/>
  <c r="L78" i="6"/>
  <c r="K78" i="6"/>
  <c r="J78" i="6"/>
  <c r="I78" i="6"/>
  <c r="H78" i="6"/>
  <c r="G78" i="6"/>
  <c r="F78" i="6"/>
  <c r="E78" i="6"/>
  <c r="D78" i="6"/>
  <c r="M77" i="6"/>
  <c r="L77" i="6"/>
  <c r="K77" i="6"/>
  <c r="J77" i="6"/>
  <c r="I77" i="6"/>
  <c r="H77" i="6"/>
  <c r="G77" i="6"/>
  <c r="F77" i="6"/>
  <c r="E77" i="6"/>
  <c r="D77" i="6"/>
  <c r="M76" i="6"/>
  <c r="L76" i="6"/>
  <c r="K76" i="6"/>
  <c r="J76" i="6"/>
  <c r="I76" i="6"/>
  <c r="H76" i="6"/>
  <c r="G76" i="6"/>
  <c r="F76" i="6"/>
  <c r="E76" i="6"/>
  <c r="D76" i="6"/>
  <c r="M17" i="6"/>
  <c r="M16" i="6"/>
  <c r="K80" i="6"/>
  <c r="J80" i="6"/>
  <c r="M4" i="6"/>
  <c r="E75" i="6"/>
  <c r="F33" i="6" l="1"/>
  <c r="E28" i="6"/>
  <c r="J28" i="6"/>
  <c r="K28" i="6"/>
  <c r="G33" i="6"/>
  <c r="H33" i="6"/>
  <c r="L28" i="6"/>
  <c r="D28" i="6"/>
  <c r="M27" i="6"/>
  <c r="H80" i="6"/>
  <c r="M31" i="6"/>
  <c r="M26" i="6"/>
  <c r="G80" i="6"/>
  <c r="G73" i="6"/>
  <c r="I75" i="6"/>
  <c r="L75" i="6"/>
  <c r="M32" i="6"/>
  <c r="M75" i="6"/>
  <c r="J75" i="6"/>
  <c r="K75" i="6"/>
  <c r="F75" i="6"/>
  <c r="D75" i="6"/>
  <c r="E74" i="6"/>
  <c r="E73" i="6"/>
  <c r="I73" i="6"/>
  <c r="G75" i="6"/>
  <c r="E80" i="6"/>
  <c r="M80" i="6"/>
  <c r="H75" i="6"/>
  <c r="I80" i="6"/>
  <c r="M28" i="6" l="1"/>
  <c r="M33" i="6"/>
  <c r="I74" i="6"/>
  <c r="H74" i="6"/>
  <c r="H73" i="6"/>
  <c r="F74" i="6"/>
  <c r="F73" i="6"/>
  <c r="M74" i="6"/>
  <c r="M73" i="6"/>
  <c r="G74" i="6"/>
  <c r="K74" i="6"/>
  <c r="K73" i="6"/>
  <c r="L74" i="6"/>
  <c r="L73" i="6"/>
  <c r="J73" i="6"/>
  <c r="J74" i="6"/>
  <c r="D74" i="6"/>
  <c r="D73" i="6"/>
</calcChain>
</file>

<file path=xl/sharedStrings.xml><?xml version="1.0" encoding="utf-8"?>
<sst xmlns="http://schemas.openxmlformats.org/spreadsheetml/2006/main" count="59" uniqueCount="23">
  <si>
    <t>Student Level</t>
  </si>
  <si>
    <t>Undergraduate</t>
  </si>
  <si>
    <t>Full Time</t>
  </si>
  <si>
    <t>Part Time</t>
  </si>
  <si>
    <t>Freshman</t>
  </si>
  <si>
    <t>Sophomore</t>
  </si>
  <si>
    <t>Junior</t>
  </si>
  <si>
    <t>Senior</t>
  </si>
  <si>
    <t>Total</t>
  </si>
  <si>
    <t>TOTAL</t>
  </si>
  <si>
    <t>Unclassified</t>
  </si>
  <si>
    <t>Master's</t>
  </si>
  <si>
    <t>Doctoral</t>
  </si>
  <si>
    <t>Other</t>
  </si>
  <si>
    <t>Graduate</t>
  </si>
  <si>
    <t>Professional</t>
  </si>
  <si>
    <t>Postgraduate</t>
  </si>
  <si>
    <t xml:space="preserve">Source: MAUI/Registrar's data warehouse (see Note 1).  </t>
  </si>
  <si>
    <t>Fall Semester Headcount Enrollment by Full Time and Part Time</t>
  </si>
  <si>
    <r>
      <t xml:space="preserve">Fall Semester Headcount Enrollment by Full Time and Part Time, </t>
    </r>
    <r>
      <rPr>
        <b/>
        <i/>
        <sz val="11"/>
        <rFont val="Arial"/>
        <family val="2"/>
      </rPr>
      <t>continued</t>
    </r>
  </si>
  <si>
    <t>continued</t>
  </si>
  <si>
    <t>See Note 6 regarding the removal from the counts, in all years, of students who withdrew between the first day of the session and the official census date.</t>
  </si>
  <si>
    <t>Total excluding Postgraduate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</si>
</sst>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  <scheme val="minor"/>
    </font>
    <font>
      <sz val="8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1" applyNumberFormat="1" applyFont="1" applyBorder="1"/>
    <xf numFmtId="3" fontId="3" fillId="0" borderId="2" xfId="1" applyNumberFormat="1" applyFont="1" applyBorder="1"/>
    <xf numFmtId="164" fontId="4" fillId="0" borderId="0" xfId="0" applyNumberFormat="1" applyFont="1"/>
    <xf numFmtId="1" fontId="4" fillId="0" borderId="0" xfId="0" applyNumberFormat="1" applyFont="1"/>
    <xf numFmtId="165" fontId="4" fillId="0" borderId="0" xfId="2" applyNumberFormat="1" applyFont="1"/>
    <xf numFmtId="0" fontId="6" fillId="0" borderId="0" xfId="0" applyFont="1" applyAlignment="1">
      <alignment horizontal="centerContinuous" wrapText="1"/>
    </xf>
    <xf numFmtId="0" fontId="8" fillId="0" borderId="0" xfId="0" applyFont="1"/>
    <xf numFmtId="164" fontId="4" fillId="0" borderId="0" xfId="1" applyNumberFormat="1" applyFont="1" applyBorder="1"/>
    <xf numFmtId="0" fontId="7" fillId="0" borderId="2" xfId="0" applyFont="1" applyBorder="1" applyAlignment="1">
      <alignment horizontal="right"/>
    </xf>
    <xf numFmtId="0" fontId="4" fillId="0" borderId="2" xfId="0" applyFont="1" applyBorder="1"/>
    <xf numFmtId="0" fontId="9" fillId="0" borderId="0" xfId="0" applyFont="1" applyAlignment="1">
      <alignment horizontal="right"/>
    </xf>
    <xf numFmtId="3" fontId="3" fillId="0" borderId="0" xfId="1" applyNumberFormat="1" applyFont="1"/>
    <xf numFmtId="3" fontId="3" fillId="0" borderId="0" xfId="0" applyNumberFormat="1" applyFont="1"/>
    <xf numFmtId="0" fontId="5" fillId="0" borderId="3" xfId="0" applyFont="1" applyBorder="1" applyAlignment="1">
      <alignment horizontal="left"/>
    </xf>
    <xf numFmtId="0" fontId="4" fillId="0" borderId="3" xfId="0" applyFont="1" applyBorder="1"/>
    <xf numFmtId="3" fontId="3" fillId="0" borderId="3" xfId="1" applyNumberFormat="1" applyFont="1" applyBorder="1"/>
    <xf numFmtId="3" fontId="4" fillId="0" borderId="3" xfId="1" applyNumberFormat="1" applyFont="1" applyBorder="1"/>
    <xf numFmtId="0" fontId="4" fillId="0" borderId="4" xfId="0" applyFont="1" applyBorder="1"/>
    <xf numFmtId="164" fontId="4" fillId="0" borderId="4" xfId="1" applyNumberFormat="1" applyFont="1" applyBorder="1"/>
    <xf numFmtId="3" fontId="4" fillId="0" borderId="4" xfId="1" applyNumberFormat="1" applyFont="1" applyBorder="1"/>
    <xf numFmtId="3" fontId="1" fillId="0" borderId="0" xfId="0" applyNumberFormat="1" applyFont="1"/>
    <xf numFmtId="0" fontId="3" fillId="2" borderId="5" xfId="0" applyFont="1" applyFill="1" applyBorder="1"/>
    <xf numFmtId="3" fontId="3" fillId="2" borderId="5" xfId="1" applyNumberFormat="1" applyFont="1" applyFill="1" applyBorder="1"/>
    <xf numFmtId="0" fontId="4" fillId="2" borderId="0" xfId="0" applyFont="1" applyFill="1"/>
    <xf numFmtId="0" fontId="3" fillId="2" borderId="0" xfId="0" applyFont="1" applyFill="1"/>
    <xf numFmtId="3" fontId="3" fillId="2" borderId="0" xfId="1" applyNumberFormat="1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3" fontId="3" fillId="2" borderId="2" xfId="1" applyNumberFormat="1" applyFont="1" applyFill="1" applyBorder="1"/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Percent Full Time by Student Level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5174793051525"/>
          <c:y val="0.12012038432071206"/>
          <c:w val="0.83707732028184045"/>
          <c:h val="0.75075240200445181"/>
        </c:manualLayout>
      </c:layout>
      <c:lineChart>
        <c:grouping val="standard"/>
        <c:varyColors val="0"/>
        <c:ser>
          <c:idx val="1"/>
          <c:order val="0"/>
          <c:tx>
            <c:v>Undergraduate</c:v>
          </c:tx>
          <c:marker>
            <c:symbol val="diamond"/>
            <c:size val="5"/>
          </c:marker>
          <c:cat>
            <c:numRef>
              <c:f>Table!$D$3:$M$3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Table!$D$75:$M$75</c:f>
              <c:numCache>
                <c:formatCode>0.0%</c:formatCode>
                <c:ptCount val="10"/>
                <c:pt idx="0">
                  <c:v>0.87906202178413895</c:v>
                </c:pt>
                <c:pt idx="1">
                  <c:v>0.85645418155210262</c:v>
                </c:pt>
                <c:pt idx="2">
                  <c:v>0.85637446109628412</c:v>
                </c:pt>
                <c:pt idx="3">
                  <c:v>0.8683391994761398</c:v>
                </c:pt>
                <c:pt idx="4">
                  <c:v>0.90710611066962232</c:v>
                </c:pt>
                <c:pt idx="5">
                  <c:v>0.90564264661911065</c:v>
                </c:pt>
                <c:pt idx="6">
                  <c:v>0.9068776901004304</c:v>
                </c:pt>
                <c:pt idx="7">
                  <c:v>0.9139207700851536</c:v>
                </c:pt>
                <c:pt idx="8">
                  <c:v>0.92181313430118783</c:v>
                </c:pt>
                <c:pt idx="9">
                  <c:v>0.93185720741075462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E-45C1-B00A-304B74970665}"/>
            </c:ext>
          </c:extLst>
        </c:ser>
        <c:ser>
          <c:idx val="0"/>
          <c:order val="1"/>
          <c:tx>
            <c:v>Senior</c:v>
          </c:tx>
          <c:marker>
            <c:symbol val="diamond"/>
            <c:size val="5"/>
          </c:marker>
          <c:cat>
            <c:numRef>
              <c:f>Table!$D$3:$M$3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Table!$D$79:$M$79</c:f>
              <c:numCache>
                <c:formatCode>0.0%</c:formatCode>
                <c:ptCount val="10"/>
                <c:pt idx="0">
                  <c:v>0.83269028411083834</c:v>
                </c:pt>
                <c:pt idx="1">
                  <c:v>0.82980225988700562</c:v>
                </c:pt>
                <c:pt idx="2">
                  <c:v>0.83650793650793653</c:v>
                </c:pt>
                <c:pt idx="3">
                  <c:v>0.83823529411764708</c:v>
                </c:pt>
                <c:pt idx="4">
                  <c:v>0.85371850030731411</c:v>
                </c:pt>
                <c:pt idx="5">
                  <c:v>0.85375670840787121</c:v>
                </c:pt>
                <c:pt idx="6">
                  <c:v>0.84934086629001881</c:v>
                </c:pt>
                <c:pt idx="7">
                  <c:v>0.85384992643452673</c:v>
                </c:pt>
                <c:pt idx="8">
                  <c:v>0.86397657012691176</c:v>
                </c:pt>
                <c:pt idx="9">
                  <c:v>0.87955465587044535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E-45C1-B00A-304B74970665}"/>
            </c:ext>
          </c:extLst>
        </c:ser>
        <c:ser>
          <c:idx val="3"/>
          <c:order val="2"/>
          <c:tx>
            <c:v>Graduate</c:v>
          </c:tx>
          <c:marker>
            <c:symbol val="square"/>
            <c:size val="5"/>
          </c:marker>
          <c:cat>
            <c:numRef>
              <c:f>Table!$D$3:$M$3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Table!$D$80:$M$80</c:f>
              <c:numCache>
                <c:formatCode>0.0%</c:formatCode>
                <c:ptCount val="10"/>
                <c:pt idx="0">
                  <c:v>0.53620183169172286</c:v>
                </c:pt>
                <c:pt idx="1">
                  <c:v>0.52072675956958903</c:v>
                </c:pt>
                <c:pt idx="2">
                  <c:v>0.52183867558999653</c:v>
                </c:pt>
                <c:pt idx="3">
                  <c:v>0.5103770321687997</c:v>
                </c:pt>
                <c:pt idx="4">
                  <c:v>0.50723140495867769</c:v>
                </c:pt>
                <c:pt idx="5">
                  <c:v>0.51361933946203608</c:v>
                </c:pt>
                <c:pt idx="6">
                  <c:v>0.50838625631004719</c:v>
                </c:pt>
                <c:pt idx="7">
                  <c:v>0.50958690568978959</c:v>
                </c:pt>
                <c:pt idx="8">
                  <c:v>0.52274204028589999</c:v>
                </c:pt>
                <c:pt idx="9">
                  <c:v>0.52475736140812634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3E-45C1-B00A-304B74970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127568"/>
        <c:axId val="352129136"/>
      </c:lineChart>
      <c:catAx>
        <c:axId val="35212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2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129136"/>
        <c:scaling>
          <c:orientation val="minMax"/>
          <c:max val="1"/>
          <c:min val="0.4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27568"/>
        <c:crosses val="autoZero"/>
        <c:crossBetween val="midCat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737181289838773"/>
          <c:y val="0.52561154855643055"/>
          <c:w val="0.81785079749646683"/>
          <c:h val="6.01002624671916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Who are the Part Time Students?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13535558696095"/>
          <c:y val="0.18641816978994524"/>
          <c:w val="0.36199192140134256"/>
          <c:h val="0.7456726791597808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0052377814006733"/>
                  <c:y val="-0.1897147690661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CB-4270-AEFD-7BFB93AE278E}"/>
                </c:ext>
              </c:extLst>
            </c:dLbl>
            <c:dLbl>
              <c:idx val="1"/>
              <c:layout>
                <c:manualLayout>
                  <c:x val="0.11254176928324477"/>
                  <c:y val="0.101651179858441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CB-4270-AEFD-7BFB93AE278E}"/>
                </c:ext>
              </c:extLst>
            </c:dLbl>
            <c:dLbl>
              <c:idx val="2"/>
              <c:layout>
                <c:manualLayout>
                  <c:x val="8.1868488905847123E-2"/>
                  <c:y val="-0.1155950292943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CB-4270-AEFD-7BFB93AE27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(Table!$A$4,Table!$A$16,Table!$A$24)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Professional</c:v>
                </c:pt>
              </c:strCache>
            </c:strRef>
          </c:cat>
          <c:val>
            <c:numRef>
              <c:f>(Table!$M$5,Table!$M$17,Table!$M$25)</c:f>
              <c:numCache>
                <c:formatCode>#,##0</c:formatCode>
                <c:ptCount val="3"/>
                <c:pt idx="0">
                  <c:v>1508</c:v>
                </c:pt>
                <c:pt idx="1">
                  <c:v>2889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B-4270-AEFD-7BFB93AE27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Percent Full Time by Student Level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5174793051525"/>
          <c:y val="0.12012038432071206"/>
          <c:w val="0.83707732028184045"/>
          <c:h val="0.75075240200445181"/>
        </c:manualLayout>
      </c:layout>
      <c:lineChart>
        <c:grouping val="standard"/>
        <c:varyColors val="0"/>
        <c:ser>
          <c:idx val="0"/>
          <c:order val="0"/>
          <c:tx>
            <c:v>All Students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triangle"/>
            <c:size val="5"/>
          </c:marker>
          <c:cat>
            <c:numRef>
              <c:f>Table!$D$3:$M$3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Table!$D$74:$M$74</c:f>
              <c:numCache>
                <c:formatCode>0.0%</c:formatCode>
                <c:ptCount val="10"/>
                <c:pt idx="0">
                  <c:v>0.82583082538259589</c:v>
                </c:pt>
                <c:pt idx="1">
                  <c:v>0.80872934045677503</c:v>
                </c:pt>
                <c:pt idx="2">
                  <c:v>0.81055105299629415</c:v>
                </c:pt>
                <c:pt idx="3">
                  <c:v>0.81683153522010699</c:v>
                </c:pt>
                <c:pt idx="4">
                  <c:v>0.84234398782343989</c:v>
                </c:pt>
                <c:pt idx="5">
                  <c:v>0.84104571939451855</c:v>
                </c:pt>
                <c:pt idx="6">
                  <c:v>0.83632911392405063</c:v>
                </c:pt>
                <c:pt idx="7">
                  <c:v>0.83717874767672884</c:v>
                </c:pt>
                <c:pt idx="8">
                  <c:v>0.84889995848899957</c:v>
                </c:pt>
                <c:pt idx="9">
                  <c:v>0.85816482258679894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7-4FD1-838B-3A5DEC3897C5}"/>
            </c:ext>
          </c:extLst>
        </c:ser>
        <c:ser>
          <c:idx val="4"/>
          <c:order val="1"/>
          <c:tx>
            <c:v>Professional</c:v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Table!$D$3:$M$3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Table!$D$81:$M$81</c:f>
              <c:numCache>
                <c:formatCode>0.0%</c:formatCode>
                <c:ptCount val="10"/>
                <c:pt idx="0">
                  <c:v>0.96192052980132448</c:v>
                </c:pt>
                <c:pt idx="1">
                  <c:v>0.96108949416342415</c:v>
                </c:pt>
                <c:pt idx="2">
                  <c:v>0.95912806539509532</c:v>
                </c:pt>
                <c:pt idx="3">
                  <c:v>0.9561451001624256</c:v>
                </c:pt>
                <c:pt idx="4">
                  <c:v>0.94785442694187938</c:v>
                </c:pt>
                <c:pt idx="5">
                  <c:v>0.9515347334410339</c:v>
                </c:pt>
                <c:pt idx="6">
                  <c:v>0.95942338494394019</c:v>
                </c:pt>
                <c:pt idx="7">
                  <c:v>0.96023329798515378</c:v>
                </c:pt>
                <c:pt idx="8">
                  <c:v>0.95970307529162246</c:v>
                </c:pt>
                <c:pt idx="9">
                  <c:v>0.96508456082924166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7-4FD1-838B-3A5DEC38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130312"/>
        <c:axId val="352130704"/>
      </c:lineChart>
      <c:catAx>
        <c:axId val="35213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3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130704"/>
        <c:scaling>
          <c:orientation val="minMax"/>
          <c:max val="1"/>
          <c:min val="0.75000000000000122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303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251922457061288"/>
          <c:y val="0.44871203599550058"/>
          <c:w val="0.79859100670566352"/>
          <c:h val="7.0070224187082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Percent Full Time by Student Year, Fall 2023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3059774401755"/>
          <c:y val="0.19138261745717805"/>
          <c:w val="0.87363119967510983"/>
          <c:h val="0.634183428493239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Table!$B$76:$B$79</c:f>
              <c:strCache>
                <c:ptCount val="4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</c:strCache>
            </c:strRef>
          </c:cat>
          <c:val>
            <c:numRef>
              <c:f>Table!$M$76:$M$79</c:f>
              <c:numCache>
                <c:formatCode>0.0%</c:formatCode>
                <c:ptCount val="4"/>
                <c:pt idx="0">
                  <c:v>0.99079293498684706</c:v>
                </c:pt>
                <c:pt idx="1">
                  <c:v>0.97447476929118393</c:v>
                </c:pt>
                <c:pt idx="2">
                  <c:v>0.94762622456669177</c:v>
                </c:pt>
                <c:pt idx="3">
                  <c:v>0.87955465587044535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B-4F44-BF9F-3ED9518575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352131488"/>
        <c:axId val="352131880"/>
      </c:barChart>
      <c:catAx>
        <c:axId val="3521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31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1318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3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50</xdr:row>
      <xdr:rowOff>28575</xdr:rowOff>
    </xdr:from>
    <xdr:to>
      <xdr:col>6</xdr:col>
      <xdr:colOff>276225</xdr:colOff>
      <xdr:row>66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298B7CA-CB79-421A-ACC8-22E0146AF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38</xdr:row>
      <xdr:rowOff>9525</xdr:rowOff>
    </xdr:from>
    <xdr:to>
      <xdr:col>12</xdr:col>
      <xdr:colOff>647700</xdr:colOff>
      <xdr:row>50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1A78BE1-7A93-4163-89E3-C2213311E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6</xdr:col>
      <xdr:colOff>323850</xdr:colOff>
      <xdr:row>50</xdr:row>
      <xdr:rowOff>28575</xdr:rowOff>
    </xdr:from>
    <xdr:to>
      <xdr:col>12</xdr:col>
      <xdr:colOff>552450</xdr:colOff>
      <xdr:row>66</xdr:row>
      <xdr:rowOff>104775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FFC52D98-39C0-4113-BC19-1F35725E7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6</xdr:col>
      <xdr:colOff>184785</xdr:colOff>
      <xdr:row>50</xdr:row>
      <xdr:rowOff>76200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AE045A66-F1D4-4689-8C38-FB6E2E553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D7E6-E364-4825-82B0-BC8826D77C8A}">
  <sheetPr>
    <pageSetUpPr fitToPage="1"/>
  </sheetPr>
  <dimension ref="A1:N97"/>
  <sheetViews>
    <sheetView tabSelected="1" zoomScaleNormal="100" workbookViewId="0">
      <selection activeCell="R13" sqref="R13"/>
    </sheetView>
  </sheetViews>
  <sheetFormatPr defaultColWidth="9" defaultRowHeight="12.5" x14ac:dyDescent="0.25"/>
  <cols>
    <col min="1" max="1" width="6.75" style="1" customWidth="1"/>
    <col min="2" max="2" width="14.5" style="1" customWidth="1"/>
    <col min="3" max="16384" width="9" style="1"/>
  </cols>
  <sheetData>
    <row r="1" spans="1:14" ht="14" x14ac:dyDescent="0.3">
      <c r="A1" s="14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6" customHeight="1" x14ac:dyDescent="0.3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4"/>
    </row>
    <row r="3" spans="1:14" x14ac:dyDescent="0.25">
      <c r="A3" s="5" t="s">
        <v>0</v>
      </c>
      <c r="B3" s="5"/>
      <c r="C3" s="5"/>
      <c r="D3" s="17">
        <v>2014</v>
      </c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>
        <v>2022</v>
      </c>
      <c r="M3" s="17">
        <v>2023</v>
      </c>
    </row>
    <row r="4" spans="1:14" x14ac:dyDescent="0.25">
      <c r="A4" s="7" t="s">
        <v>1</v>
      </c>
      <c r="B4" s="4"/>
      <c r="C4" s="4" t="s">
        <v>2</v>
      </c>
      <c r="D4" s="20">
        <f t="shared" ref="D4:L4" si="0">SUM(D6,D8,D10,D12,D14)</f>
        <v>19531</v>
      </c>
      <c r="E4" s="20">
        <f t="shared" si="0"/>
        <v>19898</v>
      </c>
      <c r="F4" s="20">
        <f t="shared" si="0"/>
        <v>20857</v>
      </c>
      <c r="G4" s="20">
        <f t="shared" si="0"/>
        <v>21217</v>
      </c>
      <c r="H4" s="20">
        <f t="shared" si="0"/>
        <v>21688</v>
      </c>
      <c r="I4" s="20">
        <f t="shared" si="0"/>
        <v>21202</v>
      </c>
      <c r="J4" s="20">
        <f t="shared" si="0"/>
        <v>20227</v>
      </c>
      <c r="K4" s="20">
        <f t="shared" si="0"/>
        <v>19748</v>
      </c>
      <c r="L4" s="20">
        <f t="shared" si="0"/>
        <v>20255</v>
      </c>
      <c r="M4" s="20">
        <f t="shared" ref="M4" si="1">SUM(M6,M8,M10,M12,M14)</f>
        <v>20622</v>
      </c>
      <c r="N4" s="29"/>
    </row>
    <row r="5" spans="1:14" x14ac:dyDescent="0.25">
      <c r="A5" s="4"/>
      <c r="B5" s="22"/>
      <c r="C5" s="23" t="s">
        <v>3</v>
      </c>
      <c r="D5" s="24">
        <f t="shared" ref="D5:M5" si="2">SUM(D7,D9,D11,D13,D15)</f>
        <v>2687</v>
      </c>
      <c r="E5" s="24">
        <f t="shared" si="2"/>
        <v>3335</v>
      </c>
      <c r="F5" s="24">
        <f t="shared" si="2"/>
        <v>3498</v>
      </c>
      <c r="G5" s="24">
        <f t="shared" si="2"/>
        <v>3217</v>
      </c>
      <c r="H5" s="24">
        <f t="shared" si="2"/>
        <v>2221</v>
      </c>
      <c r="I5" s="24">
        <f t="shared" si="2"/>
        <v>2209</v>
      </c>
      <c r="J5" s="24">
        <f t="shared" si="2"/>
        <v>2077</v>
      </c>
      <c r="K5" s="24">
        <f t="shared" si="2"/>
        <v>1860</v>
      </c>
      <c r="L5" s="24">
        <f t="shared" si="2"/>
        <v>1718</v>
      </c>
      <c r="M5" s="24">
        <f t="shared" si="2"/>
        <v>1508</v>
      </c>
    </row>
    <row r="6" spans="1:14" x14ac:dyDescent="0.25">
      <c r="A6" s="4"/>
      <c r="B6" s="7" t="s">
        <v>4</v>
      </c>
      <c r="C6" s="4" t="s">
        <v>2</v>
      </c>
      <c r="D6" s="8">
        <v>5322</v>
      </c>
      <c r="E6" s="8">
        <v>5784</v>
      </c>
      <c r="F6" s="8">
        <v>6117</v>
      </c>
      <c r="G6" s="8">
        <v>5442</v>
      </c>
      <c r="H6" s="8">
        <v>5311</v>
      </c>
      <c r="I6" s="8">
        <v>5251</v>
      </c>
      <c r="J6" s="8">
        <v>4707</v>
      </c>
      <c r="K6" s="8">
        <v>4708</v>
      </c>
      <c r="L6" s="8">
        <v>5487</v>
      </c>
      <c r="M6" s="8">
        <v>5273</v>
      </c>
      <c r="N6" s="8"/>
    </row>
    <row r="7" spans="1:14" x14ac:dyDescent="0.25">
      <c r="A7" s="4"/>
      <c r="B7" s="23"/>
      <c r="C7" s="23" t="s">
        <v>3</v>
      </c>
      <c r="D7" s="25">
        <v>419</v>
      </c>
      <c r="E7" s="25">
        <v>552</v>
      </c>
      <c r="F7" s="25">
        <v>574</v>
      </c>
      <c r="G7" s="25">
        <v>479</v>
      </c>
      <c r="H7" s="25">
        <v>163</v>
      </c>
      <c r="I7" s="25">
        <v>104</v>
      </c>
      <c r="J7" s="25">
        <v>112</v>
      </c>
      <c r="K7" s="25">
        <v>75</v>
      </c>
      <c r="L7" s="25">
        <v>74</v>
      </c>
      <c r="M7" s="25">
        <v>49</v>
      </c>
      <c r="N7" s="8"/>
    </row>
    <row r="8" spans="1:14" x14ac:dyDescent="0.25">
      <c r="A8" s="4"/>
      <c r="B8" s="7" t="s">
        <v>5</v>
      </c>
      <c r="C8" s="4" t="s">
        <v>2</v>
      </c>
      <c r="D8" s="8">
        <v>4473</v>
      </c>
      <c r="E8" s="8">
        <v>4443</v>
      </c>
      <c r="F8" s="8">
        <v>5010</v>
      </c>
      <c r="G8" s="8">
        <v>5369</v>
      </c>
      <c r="H8" s="8">
        <v>4940</v>
      </c>
      <c r="I8" s="8">
        <v>4821</v>
      </c>
      <c r="J8" s="8">
        <v>4784</v>
      </c>
      <c r="K8" s="8">
        <v>4559</v>
      </c>
      <c r="L8" s="8">
        <v>4437</v>
      </c>
      <c r="M8" s="8">
        <v>4963</v>
      </c>
      <c r="N8" s="8"/>
    </row>
    <row r="9" spans="1:14" x14ac:dyDescent="0.25">
      <c r="A9" s="4"/>
      <c r="B9" s="23"/>
      <c r="C9" s="23" t="s">
        <v>3</v>
      </c>
      <c r="D9" s="25">
        <v>237</v>
      </c>
      <c r="E9" s="25">
        <v>244</v>
      </c>
      <c r="F9" s="25">
        <v>267</v>
      </c>
      <c r="G9" s="25">
        <v>295</v>
      </c>
      <c r="H9" s="25">
        <v>223</v>
      </c>
      <c r="I9" s="25">
        <v>235</v>
      </c>
      <c r="J9" s="25">
        <v>218</v>
      </c>
      <c r="K9" s="25">
        <v>161</v>
      </c>
      <c r="L9" s="25">
        <v>152</v>
      </c>
      <c r="M9" s="25">
        <v>130</v>
      </c>
      <c r="N9" s="8"/>
    </row>
    <row r="10" spans="1:14" x14ac:dyDescent="0.25">
      <c r="A10" s="4"/>
      <c r="B10" s="7" t="s">
        <v>6</v>
      </c>
      <c r="C10" s="4" t="s">
        <v>2</v>
      </c>
      <c r="D10" s="8">
        <v>4807</v>
      </c>
      <c r="E10" s="8">
        <v>4771</v>
      </c>
      <c r="F10" s="8">
        <v>4798</v>
      </c>
      <c r="G10" s="8">
        <v>5462</v>
      </c>
      <c r="H10" s="8">
        <v>5734</v>
      </c>
      <c r="I10" s="8">
        <v>5268</v>
      </c>
      <c r="J10" s="8">
        <v>5233</v>
      </c>
      <c r="K10" s="8">
        <v>5143</v>
      </c>
      <c r="L10" s="8">
        <v>4886</v>
      </c>
      <c r="M10" s="8">
        <v>5030</v>
      </c>
      <c r="N10" s="8"/>
    </row>
    <row r="11" spans="1:14" x14ac:dyDescent="0.25">
      <c r="A11" s="4"/>
      <c r="B11" s="23"/>
      <c r="C11" s="23" t="s">
        <v>3</v>
      </c>
      <c r="D11" s="25">
        <v>420</v>
      </c>
      <c r="E11" s="25">
        <v>423</v>
      </c>
      <c r="F11" s="25">
        <v>436</v>
      </c>
      <c r="G11" s="25">
        <v>476</v>
      </c>
      <c r="H11" s="25">
        <v>403</v>
      </c>
      <c r="I11" s="25">
        <v>404</v>
      </c>
      <c r="J11" s="25">
        <v>415</v>
      </c>
      <c r="K11" s="25">
        <v>380</v>
      </c>
      <c r="L11" s="25">
        <v>304</v>
      </c>
      <c r="M11" s="25">
        <v>278</v>
      </c>
      <c r="N11" s="8"/>
    </row>
    <row r="12" spans="1:14" x14ac:dyDescent="0.25">
      <c r="A12" s="16"/>
      <c r="B12" s="7" t="s">
        <v>7</v>
      </c>
      <c r="C12" s="4" t="s">
        <v>2</v>
      </c>
      <c r="D12" s="8">
        <v>4748</v>
      </c>
      <c r="E12" s="8">
        <v>4700</v>
      </c>
      <c r="F12" s="8">
        <v>4743</v>
      </c>
      <c r="G12" s="8">
        <v>4788</v>
      </c>
      <c r="H12" s="8">
        <v>5556</v>
      </c>
      <c r="I12" s="8">
        <v>5727</v>
      </c>
      <c r="J12" s="8">
        <v>5412</v>
      </c>
      <c r="K12" s="8">
        <v>5223</v>
      </c>
      <c r="L12" s="8">
        <v>5310</v>
      </c>
      <c r="M12" s="8">
        <v>5214</v>
      </c>
      <c r="N12" s="8"/>
    </row>
    <row r="13" spans="1:14" x14ac:dyDescent="0.25">
      <c r="A13" s="16"/>
      <c r="B13" s="23"/>
      <c r="C13" s="23" t="s">
        <v>3</v>
      </c>
      <c r="D13" s="25">
        <v>954</v>
      </c>
      <c r="E13" s="25">
        <v>964</v>
      </c>
      <c r="F13" s="25">
        <v>927</v>
      </c>
      <c r="G13" s="25">
        <v>924</v>
      </c>
      <c r="H13" s="25">
        <v>952</v>
      </c>
      <c r="I13" s="25">
        <v>981</v>
      </c>
      <c r="J13" s="25">
        <v>960</v>
      </c>
      <c r="K13" s="25">
        <v>894</v>
      </c>
      <c r="L13" s="25">
        <v>836</v>
      </c>
      <c r="M13" s="25">
        <v>714</v>
      </c>
      <c r="N13" s="8"/>
    </row>
    <row r="14" spans="1:14" x14ac:dyDescent="0.25">
      <c r="A14" s="16"/>
      <c r="B14" s="4" t="s">
        <v>10</v>
      </c>
      <c r="C14" s="4" t="s">
        <v>2</v>
      </c>
      <c r="D14" s="8">
        <v>181</v>
      </c>
      <c r="E14" s="8">
        <v>200</v>
      </c>
      <c r="F14" s="8">
        <v>189</v>
      </c>
      <c r="G14" s="8">
        <v>156</v>
      </c>
      <c r="H14" s="8">
        <v>147</v>
      </c>
      <c r="I14" s="8">
        <v>135</v>
      </c>
      <c r="J14" s="8">
        <v>91</v>
      </c>
      <c r="K14" s="8">
        <v>115</v>
      </c>
      <c r="L14" s="8">
        <v>135</v>
      </c>
      <c r="M14" s="8">
        <v>142</v>
      </c>
      <c r="N14" s="8"/>
    </row>
    <row r="15" spans="1:14" x14ac:dyDescent="0.25">
      <c r="A15" s="27"/>
      <c r="B15" s="26"/>
      <c r="C15" s="26" t="s">
        <v>3</v>
      </c>
      <c r="D15" s="28">
        <v>657</v>
      </c>
      <c r="E15" s="28">
        <v>1152</v>
      </c>
      <c r="F15" s="28">
        <v>1294</v>
      </c>
      <c r="G15" s="28">
        <v>1043</v>
      </c>
      <c r="H15" s="28">
        <v>480</v>
      </c>
      <c r="I15" s="28">
        <v>485</v>
      </c>
      <c r="J15" s="28">
        <v>372</v>
      </c>
      <c r="K15" s="28">
        <v>350</v>
      </c>
      <c r="L15" s="28">
        <v>352</v>
      </c>
      <c r="M15" s="28">
        <v>337</v>
      </c>
      <c r="N15" s="8"/>
    </row>
    <row r="16" spans="1:14" x14ac:dyDescent="0.25">
      <c r="A16" s="4" t="s">
        <v>14</v>
      </c>
      <c r="B16" s="4"/>
      <c r="C16" s="4" t="s">
        <v>2</v>
      </c>
      <c r="D16" s="21">
        <f t="shared" ref="D16:L16" si="3">SUM(D18,D20,D22)</f>
        <v>3103</v>
      </c>
      <c r="E16" s="21">
        <f t="shared" si="3"/>
        <v>2952</v>
      </c>
      <c r="F16" s="21">
        <f t="shared" si="3"/>
        <v>2963</v>
      </c>
      <c r="G16" s="21">
        <f t="shared" si="3"/>
        <v>2951</v>
      </c>
      <c r="H16" s="21">
        <f t="shared" si="3"/>
        <v>2946</v>
      </c>
      <c r="I16" s="21">
        <f t="shared" si="3"/>
        <v>3017</v>
      </c>
      <c r="J16" s="21">
        <f t="shared" si="3"/>
        <v>3122</v>
      </c>
      <c r="K16" s="21">
        <f t="shared" si="3"/>
        <v>3269</v>
      </c>
      <c r="L16" s="21">
        <f t="shared" si="3"/>
        <v>3218</v>
      </c>
      <c r="M16" s="21">
        <f t="shared" ref="M16:M17" si="4">SUM(M18,M20,M22)</f>
        <v>3190</v>
      </c>
      <c r="N16" s="8"/>
    </row>
    <row r="17" spans="1:14" x14ac:dyDescent="0.25">
      <c r="A17" s="4"/>
      <c r="B17" s="23"/>
      <c r="C17" s="23" t="s">
        <v>3</v>
      </c>
      <c r="D17" s="24">
        <f t="shared" ref="D17:L17" si="5">SUM(D19,D21,D23)</f>
        <v>2684</v>
      </c>
      <c r="E17" s="24">
        <f t="shared" si="5"/>
        <v>2717</v>
      </c>
      <c r="F17" s="24">
        <f t="shared" si="5"/>
        <v>2715</v>
      </c>
      <c r="G17" s="24">
        <f t="shared" si="5"/>
        <v>2831</v>
      </c>
      <c r="H17" s="24">
        <f t="shared" si="5"/>
        <v>2862</v>
      </c>
      <c r="I17" s="24">
        <f t="shared" si="5"/>
        <v>2857</v>
      </c>
      <c r="J17" s="24">
        <f t="shared" si="5"/>
        <v>3019</v>
      </c>
      <c r="K17" s="24">
        <f t="shared" si="5"/>
        <v>3146</v>
      </c>
      <c r="L17" s="24">
        <f t="shared" si="5"/>
        <v>2938</v>
      </c>
      <c r="M17" s="24">
        <f t="shared" si="4"/>
        <v>2889</v>
      </c>
      <c r="N17" s="29"/>
    </row>
    <row r="18" spans="1:14" x14ac:dyDescent="0.25">
      <c r="A18" s="4"/>
      <c r="B18" s="4" t="s">
        <v>11</v>
      </c>
      <c r="C18" s="4" t="s">
        <v>2</v>
      </c>
      <c r="D18" s="8">
        <v>1701</v>
      </c>
      <c r="E18" s="8">
        <v>1640</v>
      </c>
      <c r="F18" s="8">
        <v>1615</v>
      </c>
      <c r="G18" s="8">
        <v>1603</v>
      </c>
      <c r="H18" s="8">
        <v>1562</v>
      </c>
      <c r="I18" s="8">
        <v>1669</v>
      </c>
      <c r="J18" s="8">
        <v>1793</v>
      </c>
      <c r="K18" s="8">
        <v>1866</v>
      </c>
      <c r="L18" s="8">
        <v>1863</v>
      </c>
      <c r="M18" s="8">
        <v>1790</v>
      </c>
      <c r="N18" s="29"/>
    </row>
    <row r="19" spans="1:14" x14ac:dyDescent="0.25">
      <c r="A19" s="4"/>
      <c r="B19" s="23"/>
      <c r="C19" s="23" t="s">
        <v>3</v>
      </c>
      <c r="D19" s="25">
        <v>955</v>
      </c>
      <c r="E19" s="25">
        <v>966</v>
      </c>
      <c r="F19" s="25">
        <v>1037</v>
      </c>
      <c r="G19" s="25">
        <v>1226</v>
      </c>
      <c r="H19" s="25">
        <v>1286</v>
      </c>
      <c r="I19" s="25">
        <v>1397</v>
      </c>
      <c r="J19" s="25">
        <v>1692</v>
      </c>
      <c r="K19" s="25">
        <v>1797</v>
      </c>
      <c r="L19" s="25">
        <v>1629</v>
      </c>
      <c r="M19" s="25">
        <v>1573</v>
      </c>
      <c r="N19" s="29"/>
    </row>
    <row r="20" spans="1:14" x14ac:dyDescent="0.25">
      <c r="A20" s="4"/>
      <c r="B20" s="4" t="s">
        <v>12</v>
      </c>
      <c r="C20" s="4" t="s">
        <v>2</v>
      </c>
      <c r="D20" s="8">
        <v>1373</v>
      </c>
      <c r="E20" s="8">
        <v>1287</v>
      </c>
      <c r="F20" s="8">
        <v>1323</v>
      </c>
      <c r="G20" s="8">
        <v>1317</v>
      </c>
      <c r="H20" s="8">
        <v>1356</v>
      </c>
      <c r="I20" s="8">
        <v>1297</v>
      </c>
      <c r="J20" s="8">
        <v>1295</v>
      </c>
      <c r="K20" s="8">
        <v>1359</v>
      </c>
      <c r="L20" s="8">
        <v>1326</v>
      </c>
      <c r="M20" s="8">
        <v>1366</v>
      </c>
      <c r="N20" s="29"/>
    </row>
    <row r="21" spans="1:14" x14ac:dyDescent="0.25">
      <c r="A21" s="4"/>
      <c r="B21" s="23"/>
      <c r="C21" s="23" t="s">
        <v>3</v>
      </c>
      <c r="D21" s="25">
        <v>1261</v>
      </c>
      <c r="E21" s="25">
        <v>1280</v>
      </c>
      <c r="F21" s="25">
        <v>1176</v>
      </c>
      <c r="G21" s="25">
        <v>1107</v>
      </c>
      <c r="H21" s="25">
        <v>1027</v>
      </c>
      <c r="I21" s="25">
        <v>1062</v>
      </c>
      <c r="J21" s="25">
        <v>1062</v>
      </c>
      <c r="K21" s="25">
        <v>1098</v>
      </c>
      <c r="L21" s="25">
        <v>1074</v>
      </c>
      <c r="M21" s="25">
        <v>1048</v>
      </c>
      <c r="N21" s="29"/>
    </row>
    <row r="22" spans="1:14" x14ac:dyDescent="0.25">
      <c r="A22" s="4"/>
      <c r="B22" s="4" t="s">
        <v>13</v>
      </c>
      <c r="C22" s="4" t="s">
        <v>2</v>
      </c>
      <c r="D22" s="8">
        <v>29</v>
      </c>
      <c r="E22" s="8">
        <v>25</v>
      </c>
      <c r="F22" s="8">
        <v>25</v>
      </c>
      <c r="G22" s="8">
        <v>31</v>
      </c>
      <c r="H22" s="8">
        <v>28</v>
      </c>
      <c r="I22" s="8">
        <v>51</v>
      </c>
      <c r="J22" s="8">
        <v>34</v>
      </c>
      <c r="K22" s="8">
        <v>44</v>
      </c>
      <c r="L22" s="8">
        <v>29</v>
      </c>
      <c r="M22" s="8">
        <v>34</v>
      </c>
      <c r="N22" s="29"/>
    </row>
    <row r="23" spans="1:14" x14ac:dyDescent="0.25">
      <c r="A23" s="26"/>
      <c r="B23" s="26"/>
      <c r="C23" s="26" t="s">
        <v>3</v>
      </c>
      <c r="D23" s="28">
        <v>468</v>
      </c>
      <c r="E23" s="28">
        <v>471</v>
      </c>
      <c r="F23" s="28">
        <v>502</v>
      </c>
      <c r="G23" s="28">
        <v>498</v>
      </c>
      <c r="H23" s="28">
        <v>549</v>
      </c>
      <c r="I23" s="28">
        <v>398</v>
      </c>
      <c r="J23" s="28">
        <v>265</v>
      </c>
      <c r="K23" s="28">
        <v>251</v>
      </c>
      <c r="L23" s="28">
        <v>235</v>
      </c>
      <c r="M23" s="28">
        <v>268</v>
      </c>
      <c r="N23" s="29"/>
    </row>
    <row r="24" spans="1:14" x14ac:dyDescent="0.25">
      <c r="A24" s="4" t="s">
        <v>15</v>
      </c>
      <c r="B24" s="4"/>
      <c r="C24" s="4" t="s">
        <v>2</v>
      </c>
      <c r="D24" s="21">
        <v>1743</v>
      </c>
      <c r="E24" s="21">
        <v>1729</v>
      </c>
      <c r="F24" s="21">
        <v>1760</v>
      </c>
      <c r="G24" s="21">
        <v>1766</v>
      </c>
      <c r="H24" s="21">
        <v>1745</v>
      </c>
      <c r="I24" s="21">
        <v>1767</v>
      </c>
      <c r="J24" s="21">
        <v>1797</v>
      </c>
      <c r="K24" s="21">
        <v>1811</v>
      </c>
      <c r="L24" s="21">
        <v>1810</v>
      </c>
      <c r="M24" s="21">
        <v>1769</v>
      </c>
      <c r="N24" s="29"/>
    </row>
    <row r="25" spans="1:14" x14ac:dyDescent="0.25">
      <c r="A25" s="4"/>
      <c r="B25" s="4"/>
      <c r="C25" s="4" t="s">
        <v>3</v>
      </c>
      <c r="D25" s="9">
        <v>69</v>
      </c>
      <c r="E25" s="9">
        <v>70</v>
      </c>
      <c r="F25" s="9">
        <v>75</v>
      </c>
      <c r="G25" s="9">
        <v>81</v>
      </c>
      <c r="H25" s="9">
        <v>96</v>
      </c>
      <c r="I25" s="9">
        <v>90</v>
      </c>
      <c r="J25" s="9">
        <v>76</v>
      </c>
      <c r="K25" s="9">
        <v>75</v>
      </c>
      <c r="L25" s="9">
        <v>76</v>
      </c>
      <c r="M25" s="9">
        <v>64</v>
      </c>
      <c r="N25" s="29"/>
    </row>
    <row r="26" spans="1:14" x14ac:dyDescent="0.25">
      <c r="A26" s="30" t="s">
        <v>22</v>
      </c>
      <c r="B26" s="30"/>
      <c r="C26" s="30" t="s">
        <v>2</v>
      </c>
      <c r="D26" s="31">
        <f t="shared" ref="D26:K26" si="6">+D4+D16+D24</f>
        <v>24377</v>
      </c>
      <c r="E26" s="31">
        <f t="shared" si="6"/>
        <v>24579</v>
      </c>
      <c r="F26" s="31">
        <f t="shared" si="6"/>
        <v>25580</v>
      </c>
      <c r="G26" s="31">
        <f t="shared" si="6"/>
        <v>25934</v>
      </c>
      <c r="H26" s="31">
        <f t="shared" si="6"/>
        <v>26379</v>
      </c>
      <c r="I26" s="31">
        <f t="shared" si="6"/>
        <v>25986</v>
      </c>
      <c r="J26" s="31">
        <f t="shared" si="6"/>
        <v>25146</v>
      </c>
      <c r="K26" s="31">
        <f t="shared" si="6"/>
        <v>24828</v>
      </c>
      <c r="L26" s="31">
        <f t="shared" ref="L26:M26" si="7">+L4+L16+L24</f>
        <v>25283</v>
      </c>
      <c r="M26" s="31">
        <f t="shared" si="7"/>
        <v>25581</v>
      </c>
      <c r="N26" s="29"/>
    </row>
    <row r="27" spans="1:14" x14ac:dyDescent="0.25">
      <c r="A27" s="32"/>
      <c r="B27" s="32"/>
      <c r="C27" s="36" t="s">
        <v>3</v>
      </c>
      <c r="D27" s="37">
        <f t="shared" ref="D27:K27" si="8">+D5+D17+D25</f>
        <v>5440</v>
      </c>
      <c r="E27" s="37">
        <f t="shared" si="8"/>
        <v>6122</v>
      </c>
      <c r="F27" s="37">
        <f t="shared" si="8"/>
        <v>6288</v>
      </c>
      <c r="G27" s="37">
        <f t="shared" si="8"/>
        <v>6129</v>
      </c>
      <c r="H27" s="37">
        <f t="shared" si="8"/>
        <v>5179</v>
      </c>
      <c r="I27" s="37">
        <f t="shared" si="8"/>
        <v>5156</v>
      </c>
      <c r="J27" s="37">
        <f t="shared" si="8"/>
        <v>5172</v>
      </c>
      <c r="K27" s="37">
        <f t="shared" si="8"/>
        <v>5081</v>
      </c>
      <c r="L27" s="37">
        <f t="shared" ref="L27:M27" si="9">+L5+L17+L25</f>
        <v>4732</v>
      </c>
      <c r="M27" s="37">
        <f t="shared" si="9"/>
        <v>4461</v>
      </c>
      <c r="N27" s="29"/>
    </row>
    <row r="28" spans="1:14" x14ac:dyDescent="0.25">
      <c r="A28" s="35"/>
      <c r="B28" s="35"/>
      <c r="C28" s="36" t="s">
        <v>8</v>
      </c>
      <c r="D28" s="37">
        <f t="shared" ref="D28:L28" si="10">+D26+D27</f>
        <v>29817</v>
      </c>
      <c r="E28" s="37">
        <f t="shared" si="10"/>
        <v>30701</v>
      </c>
      <c r="F28" s="37">
        <f t="shared" si="10"/>
        <v>31868</v>
      </c>
      <c r="G28" s="37">
        <f t="shared" si="10"/>
        <v>32063</v>
      </c>
      <c r="H28" s="37">
        <f t="shared" si="10"/>
        <v>31558</v>
      </c>
      <c r="I28" s="37">
        <f t="shared" si="10"/>
        <v>31142</v>
      </c>
      <c r="J28" s="37">
        <f t="shared" si="10"/>
        <v>30318</v>
      </c>
      <c r="K28" s="37">
        <f t="shared" si="10"/>
        <v>29909</v>
      </c>
      <c r="L28" s="37">
        <f t="shared" si="10"/>
        <v>30015</v>
      </c>
      <c r="M28" s="37">
        <f t="shared" ref="M28" si="11">+M26+M27</f>
        <v>30042</v>
      </c>
      <c r="N28" s="29"/>
    </row>
    <row r="29" spans="1:14" x14ac:dyDescent="0.25">
      <c r="A29" s="4" t="s">
        <v>16</v>
      </c>
      <c r="B29" s="4"/>
      <c r="C29" s="4" t="s">
        <v>2</v>
      </c>
      <c r="D29" s="21">
        <v>1417</v>
      </c>
      <c r="E29" s="21">
        <v>1306</v>
      </c>
      <c r="F29" s="21">
        <v>1323</v>
      </c>
      <c r="G29" s="21">
        <v>1398</v>
      </c>
      <c r="H29" s="21">
        <v>1292</v>
      </c>
      <c r="I29" s="21">
        <v>1295</v>
      </c>
      <c r="J29" s="21">
        <v>1282</v>
      </c>
      <c r="K29" s="21">
        <v>1297</v>
      </c>
      <c r="L29" s="21">
        <v>1302</v>
      </c>
      <c r="M29" s="21">
        <v>1410</v>
      </c>
      <c r="N29" s="29"/>
    </row>
    <row r="30" spans="1:14" x14ac:dyDescent="0.25">
      <c r="A30" s="18"/>
      <c r="B30" s="18"/>
      <c r="C30" s="18" t="s">
        <v>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9"/>
    </row>
    <row r="31" spans="1:14" x14ac:dyDescent="0.25">
      <c r="A31" s="38" t="s">
        <v>8</v>
      </c>
      <c r="B31" s="33"/>
      <c r="C31" s="33" t="s">
        <v>2</v>
      </c>
      <c r="D31" s="34">
        <f t="shared" ref="D31:J31" si="12">SUM(D4,D16,D24,D29)</f>
        <v>25794</v>
      </c>
      <c r="E31" s="34">
        <f t="shared" si="12"/>
        <v>25885</v>
      </c>
      <c r="F31" s="34">
        <f t="shared" si="12"/>
        <v>26903</v>
      </c>
      <c r="G31" s="34">
        <f t="shared" si="12"/>
        <v>27332</v>
      </c>
      <c r="H31" s="34">
        <f t="shared" si="12"/>
        <v>27671</v>
      </c>
      <c r="I31" s="34">
        <f t="shared" si="12"/>
        <v>27281</v>
      </c>
      <c r="J31" s="34">
        <f t="shared" si="12"/>
        <v>26428</v>
      </c>
      <c r="K31" s="34">
        <f t="shared" ref="K31:M32" si="13">SUM(K4,K16,K24,K29)</f>
        <v>26125</v>
      </c>
      <c r="L31" s="34">
        <f t="shared" si="13"/>
        <v>26585</v>
      </c>
      <c r="M31" s="34">
        <f t="shared" si="13"/>
        <v>26991</v>
      </c>
      <c r="N31" s="29"/>
    </row>
    <row r="32" spans="1:14" x14ac:dyDescent="0.25">
      <c r="A32" s="38"/>
      <c r="B32" s="33"/>
      <c r="C32" s="36" t="s">
        <v>3</v>
      </c>
      <c r="D32" s="37">
        <f t="shared" ref="D32:J32" si="14">SUM(D5,D17,D25,D30)</f>
        <v>5440</v>
      </c>
      <c r="E32" s="37">
        <f t="shared" si="14"/>
        <v>6122</v>
      </c>
      <c r="F32" s="37">
        <f t="shared" si="14"/>
        <v>6288</v>
      </c>
      <c r="G32" s="37">
        <f t="shared" si="14"/>
        <v>6129</v>
      </c>
      <c r="H32" s="37">
        <f t="shared" si="14"/>
        <v>5179</v>
      </c>
      <c r="I32" s="37">
        <f t="shared" si="14"/>
        <v>5156</v>
      </c>
      <c r="J32" s="37">
        <f t="shared" si="14"/>
        <v>5172</v>
      </c>
      <c r="K32" s="37">
        <f t="shared" si="13"/>
        <v>5081</v>
      </c>
      <c r="L32" s="37">
        <f t="shared" si="13"/>
        <v>4732</v>
      </c>
      <c r="M32" s="37">
        <f t="shared" si="13"/>
        <v>4461</v>
      </c>
      <c r="N32" s="29"/>
    </row>
    <row r="33" spans="1:14" x14ac:dyDescent="0.25">
      <c r="A33" s="39"/>
      <c r="B33" s="36"/>
      <c r="C33" s="36" t="s">
        <v>8</v>
      </c>
      <c r="D33" s="37">
        <f t="shared" ref="D33:J33" si="15">SUM(D31:D32)</f>
        <v>31234</v>
      </c>
      <c r="E33" s="37">
        <f t="shared" si="15"/>
        <v>32007</v>
      </c>
      <c r="F33" s="37">
        <f t="shared" si="15"/>
        <v>33191</v>
      </c>
      <c r="G33" s="37">
        <f t="shared" si="15"/>
        <v>33461</v>
      </c>
      <c r="H33" s="37">
        <f t="shared" si="15"/>
        <v>32850</v>
      </c>
      <c r="I33" s="37">
        <f t="shared" si="15"/>
        <v>32437</v>
      </c>
      <c r="J33" s="37">
        <f t="shared" si="15"/>
        <v>31600</v>
      </c>
      <c r="K33" s="37">
        <f>SUM(K31:K32)</f>
        <v>31206</v>
      </c>
      <c r="L33" s="37">
        <f>SUM(L31:L32)</f>
        <v>31317</v>
      </c>
      <c r="M33" s="37">
        <f>SUM(M31:M32)</f>
        <v>31452</v>
      </c>
      <c r="N33" s="29"/>
    </row>
    <row r="34" spans="1:14" x14ac:dyDescent="0.25">
      <c r="A34" s="15" t="s">
        <v>17</v>
      </c>
      <c r="B34" s="6"/>
      <c r="C34" s="6"/>
      <c r="D34" s="9"/>
      <c r="E34" s="9"/>
      <c r="F34" s="9"/>
      <c r="G34" s="9"/>
      <c r="H34" s="9"/>
      <c r="I34" s="9"/>
      <c r="J34" s="9"/>
      <c r="K34" s="9"/>
      <c r="L34" s="19"/>
      <c r="M34" s="19" t="s">
        <v>20</v>
      </c>
      <c r="N34" s="29"/>
    </row>
    <row r="35" spans="1:14" x14ac:dyDescent="0.25">
      <c r="A35" s="15" t="s">
        <v>21</v>
      </c>
      <c r="B35" s="6"/>
      <c r="C35" s="6"/>
      <c r="D35" s="9"/>
      <c r="E35" s="9"/>
      <c r="F35" s="9"/>
      <c r="G35" s="9"/>
      <c r="H35" s="9"/>
      <c r="I35" s="9"/>
      <c r="J35" s="9"/>
      <c r="K35" s="9"/>
      <c r="L35" s="19"/>
      <c r="M35" s="19"/>
      <c r="N35" s="29"/>
    </row>
    <row r="36" spans="1:14" x14ac:dyDescent="0.25">
      <c r="A36" s="4"/>
      <c r="B36" s="4"/>
      <c r="C36" s="4"/>
      <c r="D36" s="4"/>
      <c r="E36" s="4"/>
      <c r="F36" s="4"/>
      <c r="G36" s="4"/>
      <c r="H36" s="4"/>
      <c r="I36" s="4"/>
      <c r="J36" s="11"/>
      <c r="K36" s="4"/>
      <c r="L36" s="4"/>
      <c r="M36" s="4"/>
      <c r="N36" s="29"/>
    </row>
    <row r="37" spans="1:14" ht="14" x14ac:dyDescent="0.3">
      <c r="A37" s="14" t="s">
        <v>19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  <c r="N37" s="29"/>
    </row>
    <row r="38" spans="1:14" ht="6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11"/>
      <c r="L38" s="4"/>
      <c r="M38" s="4"/>
      <c r="N38" s="29"/>
    </row>
    <row r="39" spans="1:1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9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</row>
    <row r="41" spans="1:1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4"/>
      <c r="B73" s="4" t="s">
        <v>9</v>
      </c>
      <c r="C73" s="4"/>
      <c r="D73" s="12">
        <f>SUM(D31:D32)</f>
        <v>31234</v>
      </c>
      <c r="E73" s="12">
        <f t="shared" ref="E73:M73" si="16">SUM(E31:E32)</f>
        <v>32007</v>
      </c>
      <c r="F73" s="12">
        <f t="shared" si="16"/>
        <v>33191</v>
      </c>
      <c r="G73" s="12">
        <f t="shared" si="16"/>
        <v>33461</v>
      </c>
      <c r="H73" s="12">
        <f t="shared" si="16"/>
        <v>32850</v>
      </c>
      <c r="I73" s="12">
        <f t="shared" si="16"/>
        <v>32437</v>
      </c>
      <c r="J73" s="12">
        <f t="shared" si="16"/>
        <v>31600</v>
      </c>
      <c r="K73" s="12">
        <f t="shared" si="16"/>
        <v>31206</v>
      </c>
      <c r="L73" s="12">
        <f t="shared" si="16"/>
        <v>31317</v>
      </c>
      <c r="M73" s="12">
        <f t="shared" si="16"/>
        <v>31452</v>
      </c>
    </row>
    <row r="74" spans="1:13" x14ac:dyDescent="0.25">
      <c r="A74" s="7"/>
      <c r="B74" s="4" t="s">
        <v>8</v>
      </c>
      <c r="C74" s="13"/>
      <c r="D74" s="13">
        <f t="shared" ref="D74:K74" si="17">D31/(D31+D32)</f>
        <v>0.82583082538259589</v>
      </c>
      <c r="E74" s="13">
        <f t="shared" si="17"/>
        <v>0.80872934045677503</v>
      </c>
      <c r="F74" s="13">
        <f t="shared" si="17"/>
        <v>0.81055105299629415</v>
      </c>
      <c r="G74" s="13">
        <f t="shared" si="17"/>
        <v>0.81683153522010699</v>
      </c>
      <c r="H74" s="13">
        <f t="shared" si="17"/>
        <v>0.84234398782343989</v>
      </c>
      <c r="I74" s="13">
        <f t="shared" si="17"/>
        <v>0.84104571939451855</v>
      </c>
      <c r="J74" s="13">
        <f t="shared" si="17"/>
        <v>0.83632911392405063</v>
      </c>
      <c r="K74" s="13">
        <f t="shared" si="17"/>
        <v>0.83717874767672884</v>
      </c>
      <c r="L74" s="13">
        <f>L31/(L31+L32)</f>
        <v>0.84889995848899957</v>
      </c>
      <c r="M74" s="13">
        <f>M31/(M31+M32)</f>
        <v>0.85816482258679894</v>
      </c>
    </row>
    <row r="75" spans="1:13" x14ac:dyDescent="0.25">
      <c r="A75" s="7"/>
      <c r="B75" s="4" t="s">
        <v>1</v>
      </c>
      <c r="C75" s="4"/>
      <c r="D75" s="13">
        <f t="shared" ref="D75:M75" si="18">D4/(D4+D5)</f>
        <v>0.87906202178413895</v>
      </c>
      <c r="E75" s="13">
        <f t="shared" si="18"/>
        <v>0.85645418155210262</v>
      </c>
      <c r="F75" s="13">
        <f t="shared" si="18"/>
        <v>0.85637446109628412</v>
      </c>
      <c r="G75" s="13">
        <f t="shared" si="18"/>
        <v>0.8683391994761398</v>
      </c>
      <c r="H75" s="13">
        <f t="shared" si="18"/>
        <v>0.90710611066962232</v>
      </c>
      <c r="I75" s="13">
        <f t="shared" si="18"/>
        <v>0.90564264661911065</v>
      </c>
      <c r="J75" s="13">
        <f t="shared" si="18"/>
        <v>0.9068776901004304</v>
      </c>
      <c r="K75" s="13">
        <f t="shared" si="18"/>
        <v>0.9139207700851536</v>
      </c>
      <c r="L75" s="13">
        <f t="shared" si="18"/>
        <v>0.92181313430118783</v>
      </c>
      <c r="M75" s="13">
        <f t="shared" si="18"/>
        <v>0.93185720741075462</v>
      </c>
    </row>
    <row r="76" spans="1:13" x14ac:dyDescent="0.25">
      <c r="A76" s="7"/>
      <c r="B76" s="4" t="s">
        <v>4</v>
      </c>
      <c r="C76" s="4"/>
      <c r="D76" s="13">
        <f t="shared" ref="D76:M76" si="19">D6/(D6+D7)</f>
        <v>0.92701619926842016</v>
      </c>
      <c r="E76" s="13">
        <f t="shared" si="19"/>
        <v>0.91287878787878785</v>
      </c>
      <c r="F76" s="13">
        <f t="shared" si="19"/>
        <v>0.91421312210431926</v>
      </c>
      <c r="G76" s="13">
        <f t="shared" si="19"/>
        <v>0.91910150312447225</v>
      </c>
      <c r="H76" s="13">
        <f t="shared" si="19"/>
        <v>0.97022287175739863</v>
      </c>
      <c r="I76" s="13">
        <f t="shared" si="19"/>
        <v>0.98057889822595701</v>
      </c>
      <c r="J76" s="13">
        <f t="shared" si="19"/>
        <v>0.97675866362315833</v>
      </c>
      <c r="K76" s="13">
        <f t="shared" si="19"/>
        <v>0.98431946477106413</v>
      </c>
      <c r="L76" s="13">
        <f t="shared" si="19"/>
        <v>0.98669304081999643</v>
      </c>
      <c r="M76" s="13">
        <f t="shared" si="19"/>
        <v>0.99079293498684706</v>
      </c>
    </row>
    <row r="77" spans="1:13" x14ac:dyDescent="0.25">
      <c r="A77" s="7"/>
      <c r="B77" s="4" t="s">
        <v>5</v>
      </c>
      <c r="C77" s="4"/>
      <c r="D77" s="13">
        <f t="shared" ref="D77:M77" si="20">D8/(D8+D9)</f>
        <v>0.94968152866242039</v>
      </c>
      <c r="E77" s="13">
        <f t="shared" si="20"/>
        <v>0.94794111371879664</v>
      </c>
      <c r="F77" s="13">
        <f t="shared" si="20"/>
        <v>0.94940306992609436</v>
      </c>
      <c r="G77" s="13">
        <f t="shared" si="20"/>
        <v>0.94791666666666663</v>
      </c>
      <c r="H77" s="13">
        <f t="shared" si="20"/>
        <v>0.95680805733100915</v>
      </c>
      <c r="I77" s="13">
        <f t="shared" si="20"/>
        <v>0.95352056962025311</v>
      </c>
      <c r="J77" s="13">
        <f t="shared" si="20"/>
        <v>0.95641743302678928</v>
      </c>
      <c r="K77" s="13">
        <f t="shared" si="20"/>
        <v>0.96588983050847455</v>
      </c>
      <c r="L77" s="13">
        <f t="shared" si="20"/>
        <v>0.9668773153192417</v>
      </c>
      <c r="M77" s="13">
        <f t="shared" si="20"/>
        <v>0.97447476929118393</v>
      </c>
    </row>
    <row r="78" spans="1:13" x14ac:dyDescent="0.25">
      <c r="A78" s="7"/>
      <c r="B78" s="4" t="s">
        <v>6</v>
      </c>
      <c r="C78" s="4"/>
      <c r="D78" s="13">
        <f t="shared" ref="D78:M78" si="21">D10/(D10+D11)</f>
        <v>0.91964798163382433</v>
      </c>
      <c r="E78" s="13">
        <f t="shared" si="21"/>
        <v>0.91855987678090101</v>
      </c>
      <c r="F78" s="13">
        <f t="shared" si="21"/>
        <v>0.9166985097439817</v>
      </c>
      <c r="G78" s="13">
        <f t="shared" si="21"/>
        <v>0.91983832940383969</v>
      </c>
      <c r="H78" s="13">
        <f t="shared" si="21"/>
        <v>0.93433273586442889</v>
      </c>
      <c r="I78" s="13">
        <f t="shared" si="21"/>
        <v>0.92877291960507757</v>
      </c>
      <c r="J78" s="13">
        <f t="shared" si="21"/>
        <v>0.92652266288951846</v>
      </c>
      <c r="K78" s="13">
        <f t="shared" si="21"/>
        <v>0.93119681332609094</v>
      </c>
      <c r="L78" s="13">
        <f t="shared" si="21"/>
        <v>0.94142581888246624</v>
      </c>
      <c r="M78" s="13">
        <f t="shared" si="21"/>
        <v>0.94762622456669177</v>
      </c>
    </row>
    <row r="79" spans="1:13" x14ac:dyDescent="0.25">
      <c r="A79" s="7"/>
      <c r="B79" s="4" t="s">
        <v>7</v>
      </c>
      <c r="C79" s="4"/>
      <c r="D79" s="13">
        <f t="shared" ref="D79:M79" si="22">D12/(D12+D13)</f>
        <v>0.83269028411083834</v>
      </c>
      <c r="E79" s="13">
        <f t="shared" si="22"/>
        <v>0.82980225988700562</v>
      </c>
      <c r="F79" s="13">
        <f t="shared" si="22"/>
        <v>0.83650793650793653</v>
      </c>
      <c r="G79" s="13">
        <f t="shared" si="22"/>
        <v>0.83823529411764708</v>
      </c>
      <c r="H79" s="13">
        <f t="shared" si="22"/>
        <v>0.85371850030731411</v>
      </c>
      <c r="I79" s="13">
        <f t="shared" si="22"/>
        <v>0.85375670840787121</v>
      </c>
      <c r="J79" s="13">
        <f t="shared" si="22"/>
        <v>0.84934086629001881</v>
      </c>
      <c r="K79" s="13">
        <f t="shared" si="22"/>
        <v>0.85384992643452673</v>
      </c>
      <c r="L79" s="13">
        <f t="shared" si="22"/>
        <v>0.86397657012691176</v>
      </c>
      <c r="M79" s="13">
        <f t="shared" si="22"/>
        <v>0.87955465587044535</v>
      </c>
    </row>
    <row r="80" spans="1:13" x14ac:dyDescent="0.25">
      <c r="A80" s="7"/>
      <c r="B80" s="4" t="s">
        <v>14</v>
      </c>
      <c r="C80" s="4"/>
      <c r="D80" s="13">
        <f t="shared" ref="D80:M80" si="23">D16/(D16+D17)</f>
        <v>0.53620183169172286</v>
      </c>
      <c r="E80" s="13">
        <f t="shared" si="23"/>
        <v>0.52072675956958903</v>
      </c>
      <c r="F80" s="13">
        <f t="shared" si="23"/>
        <v>0.52183867558999653</v>
      </c>
      <c r="G80" s="13">
        <f t="shared" si="23"/>
        <v>0.5103770321687997</v>
      </c>
      <c r="H80" s="13">
        <f t="shared" si="23"/>
        <v>0.50723140495867769</v>
      </c>
      <c r="I80" s="13">
        <f t="shared" si="23"/>
        <v>0.51361933946203608</v>
      </c>
      <c r="J80" s="13">
        <f t="shared" si="23"/>
        <v>0.50838625631004719</v>
      </c>
      <c r="K80" s="13">
        <f t="shared" si="23"/>
        <v>0.50958690568978959</v>
      </c>
      <c r="L80" s="13">
        <f t="shared" si="23"/>
        <v>0.52274204028589999</v>
      </c>
      <c r="M80" s="13">
        <f t="shared" si="23"/>
        <v>0.52475736140812634</v>
      </c>
    </row>
    <row r="81" spans="1:13" x14ac:dyDescent="0.25">
      <c r="A81" s="7"/>
      <c r="B81" s="4" t="s">
        <v>15</v>
      </c>
      <c r="C81" s="4"/>
      <c r="D81" s="13">
        <f t="shared" ref="D81:M81" si="24">D24/(D24+D25)</f>
        <v>0.96192052980132448</v>
      </c>
      <c r="E81" s="13">
        <f t="shared" si="24"/>
        <v>0.96108949416342415</v>
      </c>
      <c r="F81" s="13">
        <f t="shared" si="24"/>
        <v>0.95912806539509532</v>
      </c>
      <c r="G81" s="13">
        <f t="shared" si="24"/>
        <v>0.9561451001624256</v>
      </c>
      <c r="H81" s="13">
        <f t="shared" si="24"/>
        <v>0.94785442694187938</v>
      </c>
      <c r="I81" s="13">
        <f t="shared" si="24"/>
        <v>0.9515347334410339</v>
      </c>
      <c r="J81" s="13">
        <f t="shared" si="24"/>
        <v>0.95942338494394019</v>
      </c>
      <c r="K81" s="13">
        <f t="shared" si="24"/>
        <v>0.96023329798515378</v>
      </c>
      <c r="L81" s="13">
        <f t="shared" si="24"/>
        <v>0.95970307529162246</v>
      </c>
      <c r="M81" s="13">
        <f t="shared" si="24"/>
        <v>0.96508456082924166</v>
      </c>
    </row>
    <row r="82" spans="1:1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3"/>
    </row>
    <row r="85" spans="1:13" x14ac:dyDescent="0.25">
      <c r="A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3"/>
    </row>
    <row r="86" spans="1:13" x14ac:dyDescent="0.25">
      <c r="A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3"/>
    </row>
    <row r="87" spans="1:13" x14ac:dyDescent="0.25">
      <c r="A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25">
      <c r="A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</sheetData>
  <conditionalFormatting sqref="D4:L33 M5 D26:M28">
    <cfRule type="cellIs" dxfId="1" priority="109" operator="notEqual">
      <formula>#REF!</formula>
    </cfRule>
  </conditionalFormatting>
  <conditionalFormatting sqref="F4:M25 F29:M33">
    <cfRule type="cellIs" dxfId="0" priority="3" operator="notEqual">
      <formula>#REF!</formula>
    </cfRule>
  </conditionalFormatting>
  <printOptions horizontalCentered="1" verticalCentered="1"/>
  <pageMargins left="0.45" right="0.45" top="0.75" bottom="0.75" header="0.25" footer="0.3"/>
  <pageSetup scale="98" fitToHeight="0" orientation="landscape" r:id="rId1"/>
  <headerFooter scaleWithDoc="0">
    <oddHeader>&amp;C&amp;G</oddHeader>
    <oddFooter xml:space="preserve">&amp;R&amp;"+,Italic"&amp;8Information and Resource Management, Office of the Provost          </oddFooter>
  </headerFooter>
  <rowBreaks count="1" manualBreakCount="1">
    <brk id="36" max="12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2024-01-12T01:21:00Z</cp:lastPrinted>
  <dcterms:created xsi:type="dcterms:W3CDTF">2015-12-04T21:49:47Z</dcterms:created>
  <dcterms:modified xsi:type="dcterms:W3CDTF">2024-01-12T01:21:08Z</dcterms:modified>
</cp:coreProperties>
</file>