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95BEC728-32EB-4904-899B-8D65E2E05AD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le" sheetId="9" r:id="rId1"/>
  </sheets>
  <definedNames>
    <definedName name="_xlnm.Print_Area" localSheetId="0">Table!$A$1:$K$65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9" l="1"/>
  <c r="C39" i="9" l="1"/>
  <c r="F62" i="9"/>
  <c r="C62" i="9"/>
  <c r="F56" i="9"/>
  <c r="E56" i="9"/>
  <c r="G55" i="9"/>
  <c r="F55" i="9"/>
  <c r="E55" i="9"/>
  <c r="D55" i="9"/>
  <c r="C55" i="9"/>
  <c r="G54" i="9"/>
  <c r="F54" i="9"/>
  <c r="E54" i="9"/>
  <c r="D54" i="9"/>
  <c r="C54" i="9"/>
  <c r="G53" i="9"/>
  <c r="F53" i="9"/>
  <c r="E53" i="9"/>
  <c r="D53" i="9"/>
  <c r="C53" i="9"/>
  <c r="G52" i="9"/>
  <c r="F52" i="9"/>
  <c r="E52" i="9"/>
  <c r="D52" i="9"/>
  <c r="C52" i="9"/>
  <c r="G48" i="9"/>
  <c r="F48" i="9"/>
  <c r="E48" i="9"/>
  <c r="D48" i="9"/>
  <c r="C48" i="9"/>
  <c r="G47" i="9"/>
  <c r="F47" i="9"/>
  <c r="E47" i="9"/>
  <c r="D47" i="9"/>
  <c r="C47" i="9"/>
  <c r="G46" i="9"/>
  <c r="F46" i="9"/>
  <c r="E46" i="9"/>
  <c r="D46" i="9"/>
  <c r="C46" i="9"/>
  <c r="G45" i="9"/>
  <c r="F45" i="9"/>
  <c r="E45" i="9"/>
  <c r="D45" i="9"/>
  <c r="C45" i="9"/>
  <c r="G42" i="9"/>
  <c r="G41" i="9"/>
  <c r="F41" i="9"/>
  <c r="E41" i="9"/>
  <c r="D41" i="9"/>
  <c r="C41" i="9"/>
  <c r="G40" i="9"/>
  <c r="F40" i="9"/>
  <c r="E40" i="9"/>
  <c r="D40" i="9"/>
  <c r="C40" i="9"/>
  <c r="G39" i="9"/>
  <c r="F39" i="9"/>
  <c r="E39" i="9"/>
  <c r="D39" i="9"/>
  <c r="G38" i="9"/>
  <c r="F38" i="9"/>
  <c r="E38" i="9"/>
  <c r="D38" i="9"/>
  <c r="C38" i="9"/>
  <c r="G36" i="9"/>
  <c r="F36" i="9"/>
  <c r="E36" i="9"/>
  <c r="D36" i="9"/>
  <c r="C36" i="9"/>
  <c r="K30" i="9"/>
  <c r="J30" i="9"/>
  <c r="I30" i="9"/>
  <c r="H30" i="9"/>
  <c r="G30" i="9"/>
  <c r="F30" i="9"/>
  <c r="G62" i="9" s="1"/>
  <c r="E30" i="9"/>
  <c r="D30" i="9"/>
  <c r="E62" i="9" s="1"/>
  <c r="C30" i="9"/>
  <c r="D62" i="9" s="1"/>
  <c r="B30" i="9"/>
  <c r="K29" i="9"/>
  <c r="J29" i="9"/>
  <c r="I29" i="9"/>
  <c r="H29" i="9"/>
  <c r="G29" i="9"/>
  <c r="F29" i="9"/>
  <c r="G61" i="9" s="1"/>
  <c r="E29" i="9"/>
  <c r="F61" i="9" s="1"/>
  <c r="D29" i="9"/>
  <c r="E61" i="9" s="1"/>
  <c r="C29" i="9"/>
  <c r="D61" i="9" s="1"/>
  <c r="B29" i="9"/>
  <c r="C61" i="9" s="1"/>
  <c r="K28" i="9"/>
  <c r="G60" i="9" s="1"/>
  <c r="J28" i="9"/>
  <c r="I28" i="9"/>
  <c r="E60" i="9" s="1"/>
  <c r="H28" i="9"/>
  <c r="G28" i="9"/>
  <c r="F28" i="9"/>
  <c r="E28" i="9"/>
  <c r="D28" i="9"/>
  <c r="C28" i="9"/>
  <c r="B28" i="9"/>
  <c r="K27" i="9"/>
  <c r="K31" i="9" s="1"/>
  <c r="J27" i="9"/>
  <c r="J31" i="9" s="1"/>
  <c r="I27" i="9"/>
  <c r="I31" i="9" s="1"/>
  <c r="H27" i="9"/>
  <c r="H31" i="9" s="1"/>
  <c r="G27" i="9"/>
  <c r="G31" i="9" s="1"/>
  <c r="F27" i="9"/>
  <c r="G59" i="9" s="1"/>
  <c r="E27" i="9"/>
  <c r="F59" i="9" s="1"/>
  <c r="D27" i="9"/>
  <c r="E59" i="9" s="1"/>
  <c r="C27" i="9"/>
  <c r="D59" i="9" s="1"/>
  <c r="B27" i="9"/>
  <c r="C59" i="9" s="1"/>
  <c r="K24" i="9"/>
  <c r="G56" i="9" s="1"/>
  <c r="J24" i="9"/>
  <c r="I24" i="9"/>
  <c r="H24" i="9"/>
  <c r="G24" i="9"/>
  <c r="C56" i="9" s="1"/>
  <c r="F24" i="9"/>
  <c r="E24" i="9"/>
  <c r="D24" i="9"/>
  <c r="C24" i="9"/>
  <c r="D56" i="9" s="1"/>
  <c r="B24" i="9"/>
  <c r="K17" i="9"/>
  <c r="J17" i="9"/>
  <c r="I17" i="9"/>
  <c r="H17" i="9"/>
  <c r="G17" i="9"/>
  <c r="F17" i="9"/>
  <c r="G49" i="9" s="1"/>
  <c r="E17" i="9"/>
  <c r="F49" i="9" s="1"/>
  <c r="D17" i="9"/>
  <c r="E49" i="9" s="1"/>
  <c r="C17" i="9"/>
  <c r="D49" i="9" s="1"/>
  <c r="B17" i="9"/>
  <c r="C49" i="9" s="1"/>
  <c r="K10" i="9"/>
  <c r="J10" i="9"/>
  <c r="I10" i="9"/>
  <c r="H10" i="9"/>
  <c r="G10" i="9"/>
  <c r="F10" i="9"/>
  <c r="E10" i="9"/>
  <c r="F42" i="9" s="1"/>
  <c r="D10" i="9"/>
  <c r="E42" i="9" s="1"/>
  <c r="C10" i="9"/>
  <c r="D42" i="9" s="1"/>
  <c r="B10" i="9"/>
  <c r="C42" i="9" s="1"/>
  <c r="F60" i="9" l="1"/>
  <c r="C60" i="9"/>
  <c r="D60" i="9"/>
  <c r="B31" i="9"/>
  <c r="C63" i="9" s="1"/>
  <c r="C31" i="9"/>
  <c r="D63" i="9" s="1"/>
  <c r="D31" i="9"/>
  <c r="E63" i="9" s="1"/>
  <c r="E31" i="9"/>
  <c r="F63" i="9" s="1"/>
  <c r="F31" i="9"/>
  <c r="G63" i="9" s="1"/>
</calcChain>
</file>

<file path=xl/sharedStrings.xml><?xml version="1.0" encoding="utf-8"?>
<sst xmlns="http://schemas.openxmlformats.org/spreadsheetml/2006/main" count="66" uniqueCount="22">
  <si>
    <t>Undergraduate</t>
  </si>
  <si>
    <t>Grants/Scholarships</t>
  </si>
  <si>
    <t xml:space="preserve">   Federal</t>
  </si>
  <si>
    <t xml:space="preserve">   State</t>
  </si>
  <si>
    <t xml:space="preserve">   Institutional</t>
  </si>
  <si>
    <t xml:space="preserve">   Other</t>
  </si>
  <si>
    <t xml:space="preserve">   Total</t>
  </si>
  <si>
    <t>Loans</t>
  </si>
  <si>
    <t>Employment</t>
  </si>
  <si>
    <t>Total</t>
  </si>
  <si>
    <t>Graduate/Professional</t>
  </si>
  <si>
    <t>Total (Undergraduate and Graduate/Professional)</t>
  </si>
  <si>
    <t>Academic Year Student Financial Aid Awards by Type</t>
  </si>
  <si>
    <r>
      <t xml:space="preserve">Academic Year Student Financial Aid Awards by Type, </t>
    </r>
    <r>
      <rPr>
        <b/>
        <i/>
        <sz val="11"/>
        <color theme="1"/>
        <rFont val="Arial"/>
        <family val="2"/>
        <scheme val="minor"/>
      </rPr>
      <t>continued</t>
    </r>
  </si>
  <si>
    <t>State &amp; Other</t>
  </si>
  <si>
    <t>continued</t>
  </si>
  <si>
    <t>2018-19</t>
  </si>
  <si>
    <t>2019-20</t>
  </si>
  <si>
    <t>2020-21</t>
  </si>
  <si>
    <t>2021-22</t>
  </si>
  <si>
    <t>2022-23</t>
  </si>
  <si>
    <t xml:space="preserve">Source: Office of Student Financial Aid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</si>
</sst>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rgb="FFFF0000"/>
      <name val="Arial"/>
      <family val="2"/>
      <scheme val="minor"/>
    </font>
    <font>
      <sz val="10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Continuous"/>
    </xf>
    <xf numFmtId="0" fontId="5" fillId="0" borderId="0" xfId="0" applyFont="1"/>
    <xf numFmtId="164" fontId="5" fillId="0" borderId="0" xfId="1" applyNumberFormat="1" applyFont="1" applyBorder="1"/>
    <xf numFmtId="0" fontId="7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164" fontId="6" fillId="0" borderId="1" xfId="1" applyNumberFormat="1" applyFont="1" applyBorder="1"/>
    <xf numFmtId="164" fontId="6" fillId="0" borderId="0" xfId="1" applyNumberFormat="1" applyFont="1"/>
    <xf numFmtId="164" fontId="6" fillId="0" borderId="0" xfId="1" applyNumberFormat="1" applyFont="1" applyBorder="1"/>
    <xf numFmtId="0" fontId="8" fillId="0" borderId="0" xfId="0" applyFont="1"/>
    <xf numFmtId="0" fontId="4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164" fontId="6" fillId="0" borderId="3" xfId="1" applyNumberFormat="1" applyFont="1" applyBorder="1"/>
    <xf numFmtId="0" fontId="1" fillId="0" borderId="3" xfId="0" applyFont="1" applyBorder="1"/>
    <xf numFmtId="164" fontId="6" fillId="0" borderId="2" xfId="1" applyNumberFormat="1" applyFont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8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2022-23 Student Financial Aid Awards</a:t>
            </a:r>
            <a:r>
              <a:rPr lang="en-US" sz="900" b="1" baseline="0">
                <a:solidFill>
                  <a:sysClr val="windowText" lastClr="000000"/>
                </a:solidFill>
              </a:rPr>
              <a:t> by Type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385673665791775"/>
          <c:y val="0.16827743754252941"/>
          <c:w val="0.31895319335083117"/>
          <c:h val="0.70878487411295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76-4517-B876-80F9E4788B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76-4517-B876-80F9E4788B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76-4517-B876-80F9E4788B18}"/>
              </c:ext>
            </c:extLst>
          </c:dPt>
          <c:dLbls>
            <c:dLbl>
              <c:idx val="0"/>
              <c:layout>
                <c:manualLayout>
                  <c:x val="-1.8162590170915899E-2"/>
                  <c:y val="2.71602508019830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08331083294679"/>
                      <c:h val="0.181645280451054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076-4517-B876-80F9E4788B18}"/>
                </c:ext>
              </c:extLst>
            </c:dLbl>
            <c:dLbl>
              <c:idx val="1"/>
              <c:layout>
                <c:manualLayout>
                  <c:x val="6.923075059405058E-2"/>
                  <c:y val="5.1851851851851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6-4517-B876-80F9E4788B18}"/>
                </c:ext>
              </c:extLst>
            </c:dLbl>
            <c:dLbl>
              <c:idx val="2"/>
              <c:layout>
                <c:manualLayout>
                  <c:x val="0.10010697890652698"/>
                  <c:y val="-2.96296296296297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84711286089236"/>
                      <c:h val="0.152166812481773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076-4517-B876-80F9E4788B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(Table!$B$37,Table!$B$44,Table!$B$51)</c:f>
              <c:strCache>
                <c:ptCount val="3"/>
                <c:pt idx="0">
                  <c:v>Grants/Scholarships</c:v>
                </c:pt>
                <c:pt idx="1">
                  <c:v>Loans</c:v>
                </c:pt>
                <c:pt idx="2">
                  <c:v>Employment</c:v>
                </c:pt>
              </c:strCache>
            </c:strRef>
          </c:cat>
          <c:val>
            <c:numRef>
              <c:f>(Table!$G$42,Table!$G$49,Table!$G$56)</c:f>
              <c:numCache>
                <c:formatCode>_("$"* #,##0_);_("$"* \(#,##0\);_("$"* "-"??_);_(@_)</c:formatCode>
                <c:ptCount val="3"/>
                <c:pt idx="0">
                  <c:v>205207694</c:v>
                </c:pt>
                <c:pt idx="1">
                  <c:v>232002209</c:v>
                </c:pt>
                <c:pt idx="2">
                  <c:v>93339952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76-4517-B876-80F9E4788B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2022-23 Student Financial Aid Awards by Source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830118110236222"/>
          <c:y val="0.18062311655487509"/>
          <c:w val="0.3245087489063867"/>
          <c:h val="0.7211305531253038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79-4CCB-A8CE-3FC18F3B97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79-4CCB-A8CE-3FC18F3B97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79-4CCB-A8CE-3FC18F3B97B3}"/>
              </c:ext>
            </c:extLst>
          </c:dPt>
          <c:dLbls>
            <c:dLbl>
              <c:idx val="0"/>
              <c:layout>
                <c:manualLayout>
                  <c:x val="-2.7420729531747894E-2"/>
                  <c:y val="-1.1316741696017772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9-4CCB-A8CE-3FC18F3B97B3}"/>
                </c:ext>
              </c:extLst>
            </c:dLbl>
            <c:dLbl>
              <c:idx val="1"/>
              <c:layout>
                <c:manualLayout>
                  <c:x val="4.4558685489090276E-2"/>
                  <c:y val="-3.08641975308642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9-4CCB-A8CE-3FC18F3B97B3}"/>
                </c:ext>
              </c:extLst>
            </c:dLbl>
            <c:dLbl>
              <c:idx val="2"/>
              <c:layout>
                <c:manualLayout>
                  <c:x val="3.7703503106153308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B979-4CCB-A8CE-3FC18F3B97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(Table!$B$59,Table!$B$61,Table!$F$68)</c:f>
              <c:strCache>
                <c:ptCount val="3"/>
                <c:pt idx="0">
                  <c:v>   Federal</c:v>
                </c:pt>
                <c:pt idx="1">
                  <c:v>   Institutional</c:v>
                </c:pt>
                <c:pt idx="2">
                  <c:v>State &amp; Other</c:v>
                </c:pt>
              </c:strCache>
            </c:strRef>
          </c:cat>
          <c:val>
            <c:numRef>
              <c:f>(Table!$G$59,Table!$G$61,Table!$G$68)</c:f>
              <c:numCache>
                <c:formatCode>_("$"* #,##0_);_("$"* \(#,##0\);_("$"* "-"??_);_(@_)</c:formatCode>
                <c:ptCount val="3"/>
                <c:pt idx="0">
                  <c:v>253075903</c:v>
                </c:pt>
                <c:pt idx="1">
                  <c:v>223773794</c:v>
                </c:pt>
                <c:pt idx="2">
                  <c:v>53700158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79-4CCB-A8CE-3FC18F3B97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6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36</xdr:row>
      <xdr:rowOff>19050</xdr:rowOff>
    </xdr:from>
    <xdr:to>
      <xdr:col>10</xdr:col>
      <xdr:colOff>923925</xdr:colOff>
      <xdr:row>48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A0FA8B-92E0-4163-8F68-B305BF488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85724</xdr:colOff>
      <xdr:row>50</xdr:row>
      <xdr:rowOff>104775</xdr:rowOff>
    </xdr:from>
    <xdr:to>
      <xdr:col>10</xdr:col>
      <xdr:colOff>904875</xdr:colOff>
      <xdr:row>63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641E2E-C6A9-46BA-BBBE-7B33A6B61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AFF5B-8585-49B4-AB02-B9DAF2243FC6}">
  <sheetPr>
    <pageSetUpPr fitToPage="1"/>
  </sheetPr>
  <dimension ref="A1:M68"/>
  <sheetViews>
    <sheetView tabSelected="1" zoomScaleNormal="100" workbookViewId="0">
      <selection activeCell="N60" sqref="N60"/>
    </sheetView>
  </sheetViews>
  <sheetFormatPr defaultColWidth="9" defaultRowHeight="12.5" x14ac:dyDescent="0.25"/>
  <cols>
    <col min="1" max="11" width="12.58203125" style="1" customWidth="1"/>
    <col min="12" max="12" width="9" style="1" customWidth="1"/>
    <col min="13" max="14" width="13.33203125" style="1" customWidth="1"/>
    <col min="15" max="16384" width="9" style="1"/>
  </cols>
  <sheetData>
    <row r="1" spans="1:11" ht="14" x14ac:dyDescent="0.3">
      <c r="A1" s="6" t="s">
        <v>12</v>
      </c>
      <c r="B1" s="3"/>
      <c r="C1" s="3"/>
      <c r="D1" s="3"/>
      <c r="E1" s="3"/>
      <c r="F1" s="3"/>
      <c r="G1" s="8"/>
      <c r="H1" s="8"/>
      <c r="I1" s="8"/>
      <c r="J1" s="8"/>
      <c r="K1" s="8"/>
    </row>
    <row r="2" spans="1:11" ht="6" customHeight="1" x14ac:dyDescent="0.25">
      <c r="A2" s="2"/>
      <c r="B2" s="2"/>
      <c r="C2" s="2"/>
      <c r="D2" s="2"/>
      <c r="E2" s="2"/>
      <c r="F2" s="2"/>
    </row>
    <row r="3" spans="1:11" x14ac:dyDescent="0.25">
      <c r="A3" s="4"/>
      <c r="B3" s="26" t="s">
        <v>0</v>
      </c>
      <c r="C3" s="26"/>
      <c r="D3" s="26"/>
      <c r="E3" s="26"/>
      <c r="F3" s="26"/>
      <c r="G3" s="27" t="s">
        <v>10</v>
      </c>
      <c r="H3" s="26"/>
      <c r="I3" s="26"/>
      <c r="J3" s="26"/>
      <c r="K3" s="26"/>
    </row>
    <row r="4" spans="1:11" x14ac:dyDescent="0.25">
      <c r="A4" s="11"/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7" t="s">
        <v>16</v>
      </c>
      <c r="H4" s="10" t="s">
        <v>17</v>
      </c>
      <c r="I4" s="10" t="s">
        <v>18</v>
      </c>
      <c r="J4" s="10" t="s">
        <v>19</v>
      </c>
      <c r="K4" s="10" t="s">
        <v>20</v>
      </c>
    </row>
    <row r="5" spans="1:11" x14ac:dyDescent="0.25">
      <c r="A5" s="7" t="s">
        <v>1</v>
      </c>
      <c r="B5" s="4"/>
      <c r="C5" s="4"/>
      <c r="D5" s="4"/>
      <c r="E5" s="4"/>
      <c r="F5" s="4"/>
      <c r="G5" s="18"/>
      <c r="H5" s="4"/>
      <c r="I5" s="4"/>
      <c r="J5" s="4"/>
      <c r="K5" s="4"/>
    </row>
    <row r="6" spans="1:11" x14ac:dyDescent="0.25">
      <c r="A6" s="4" t="s">
        <v>2</v>
      </c>
      <c r="B6" s="5">
        <v>21519442</v>
      </c>
      <c r="C6" s="5">
        <v>20557809</v>
      </c>
      <c r="D6" s="5">
        <v>23045168</v>
      </c>
      <c r="E6" s="5">
        <v>23724750</v>
      </c>
      <c r="F6" s="5">
        <v>24122904</v>
      </c>
      <c r="G6" s="19">
        <v>85751</v>
      </c>
      <c r="H6" s="5">
        <v>108548</v>
      </c>
      <c r="I6" s="5">
        <v>12379698</v>
      </c>
      <c r="J6" s="5">
        <v>14321660</v>
      </c>
      <c r="K6" s="5">
        <v>15667328</v>
      </c>
    </row>
    <row r="7" spans="1:11" x14ac:dyDescent="0.25">
      <c r="A7" s="4" t="s">
        <v>3</v>
      </c>
      <c r="B7" s="5">
        <v>1486170</v>
      </c>
      <c r="C7" s="5">
        <v>1794291</v>
      </c>
      <c r="D7" s="5">
        <v>2076442</v>
      </c>
      <c r="E7" s="5">
        <v>2410010</v>
      </c>
      <c r="F7" s="5">
        <v>2904876</v>
      </c>
      <c r="G7" s="19">
        <v>206902</v>
      </c>
      <c r="H7" s="5">
        <v>150336</v>
      </c>
      <c r="I7" s="5">
        <v>253373</v>
      </c>
      <c r="J7" s="5">
        <v>282767</v>
      </c>
      <c r="K7" s="5">
        <v>220987</v>
      </c>
    </row>
    <row r="8" spans="1:11" x14ac:dyDescent="0.25">
      <c r="A8" s="4" t="s">
        <v>4</v>
      </c>
      <c r="B8" s="5">
        <v>88540092</v>
      </c>
      <c r="C8" s="5">
        <v>81165102</v>
      </c>
      <c r="D8" s="5">
        <v>94496680</v>
      </c>
      <c r="E8" s="5">
        <v>97914861</v>
      </c>
      <c r="F8" s="5">
        <v>106023437</v>
      </c>
      <c r="G8" s="19">
        <v>21806341</v>
      </c>
      <c r="H8" s="5">
        <v>21610344</v>
      </c>
      <c r="I8" s="5">
        <v>39953918</v>
      </c>
      <c r="J8" s="5">
        <v>42895533</v>
      </c>
      <c r="K8" s="5">
        <v>44397879</v>
      </c>
    </row>
    <row r="9" spans="1:11" x14ac:dyDescent="0.25">
      <c r="A9" s="4" t="s">
        <v>5</v>
      </c>
      <c r="B9" s="5">
        <v>22809399</v>
      </c>
      <c r="C9" s="5">
        <v>15726985</v>
      </c>
      <c r="D9" s="5">
        <v>7400250</v>
      </c>
      <c r="E9" s="5">
        <v>7544416</v>
      </c>
      <c r="F9" s="5">
        <v>8580547</v>
      </c>
      <c r="G9" s="19">
        <v>12256621</v>
      </c>
      <c r="H9" s="5">
        <v>11493350</v>
      </c>
      <c r="I9" s="5">
        <v>2858696</v>
      </c>
      <c r="J9" s="5">
        <v>3171612</v>
      </c>
      <c r="K9" s="5">
        <v>3289736</v>
      </c>
    </row>
    <row r="10" spans="1:11" x14ac:dyDescent="0.25">
      <c r="A10" s="4" t="s">
        <v>6</v>
      </c>
      <c r="B10" s="13">
        <f t="shared" ref="B10:K10" si="0">SUM(B6:B9)</f>
        <v>134355103</v>
      </c>
      <c r="C10" s="13">
        <f t="shared" si="0"/>
        <v>119244187</v>
      </c>
      <c r="D10" s="13">
        <f t="shared" si="0"/>
        <v>127018540</v>
      </c>
      <c r="E10" s="13">
        <f t="shared" si="0"/>
        <v>131594037</v>
      </c>
      <c r="F10" s="13">
        <f t="shared" si="0"/>
        <v>141631764</v>
      </c>
      <c r="G10" s="20">
        <f t="shared" si="0"/>
        <v>34355615</v>
      </c>
      <c r="H10" s="14">
        <f t="shared" si="0"/>
        <v>33362578</v>
      </c>
      <c r="I10" s="14">
        <f t="shared" si="0"/>
        <v>55445685</v>
      </c>
      <c r="J10" s="14">
        <f t="shared" si="0"/>
        <v>60671572</v>
      </c>
      <c r="K10" s="14">
        <f t="shared" si="0"/>
        <v>63575930</v>
      </c>
    </row>
    <row r="11" spans="1:11" x14ac:dyDescent="0.25">
      <c r="A11" s="4"/>
      <c r="B11" s="5"/>
      <c r="C11" s="5"/>
      <c r="D11" s="5"/>
      <c r="E11" s="5"/>
      <c r="F11" s="5"/>
      <c r="G11" s="19"/>
      <c r="H11" s="5"/>
      <c r="I11" s="5"/>
      <c r="J11" s="5"/>
      <c r="K11" s="5"/>
    </row>
    <row r="12" spans="1:11" x14ac:dyDescent="0.25">
      <c r="A12" s="7" t="s">
        <v>7</v>
      </c>
      <c r="B12" s="5"/>
      <c r="C12" s="5"/>
      <c r="D12" s="5"/>
      <c r="E12" s="5"/>
      <c r="F12" s="5"/>
      <c r="G12" s="19"/>
      <c r="H12" s="5"/>
      <c r="I12" s="5"/>
      <c r="J12" s="5"/>
      <c r="K12" s="5"/>
    </row>
    <row r="13" spans="1:11" x14ac:dyDescent="0.25">
      <c r="A13" s="4" t="s">
        <v>2</v>
      </c>
      <c r="B13" s="5">
        <v>123603112</v>
      </c>
      <c r="C13" s="5">
        <v>113958519</v>
      </c>
      <c r="D13" s="5">
        <v>99937408</v>
      </c>
      <c r="E13" s="5">
        <v>94713157</v>
      </c>
      <c r="F13" s="5">
        <v>98871950</v>
      </c>
      <c r="G13" s="19">
        <v>87134556</v>
      </c>
      <c r="H13" s="5">
        <v>87383989</v>
      </c>
      <c r="I13" s="5">
        <v>91784301</v>
      </c>
      <c r="J13" s="5">
        <v>92126874</v>
      </c>
      <c r="K13" s="5">
        <v>94182437</v>
      </c>
    </row>
    <row r="14" spans="1:11" x14ac:dyDescent="0.25">
      <c r="A14" s="4" t="s">
        <v>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19">
        <v>0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4" t="s">
        <v>4</v>
      </c>
      <c r="B15" s="5">
        <v>168125</v>
      </c>
      <c r="C15" s="5">
        <v>149672</v>
      </c>
      <c r="D15" s="5">
        <v>65565</v>
      </c>
      <c r="E15" s="5">
        <v>51425</v>
      </c>
      <c r="F15" s="5">
        <v>47795</v>
      </c>
      <c r="G15" s="19">
        <v>511252</v>
      </c>
      <c r="H15" s="5">
        <v>448457</v>
      </c>
      <c r="I15" s="5">
        <v>415551</v>
      </c>
      <c r="J15" s="5">
        <v>279140</v>
      </c>
      <c r="K15" s="5">
        <v>196015</v>
      </c>
    </row>
    <row r="16" spans="1:11" x14ac:dyDescent="0.25">
      <c r="A16" s="4" t="s">
        <v>5</v>
      </c>
      <c r="B16" s="5">
        <v>22566548</v>
      </c>
      <c r="C16" s="5">
        <v>27432578</v>
      </c>
      <c r="D16" s="5">
        <v>26971018</v>
      </c>
      <c r="E16" s="5">
        <v>28643782</v>
      </c>
      <c r="F16" s="5">
        <v>37000190</v>
      </c>
      <c r="G16" s="19">
        <v>1308380</v>
      </c>
      <c r="H16" s="5">
        <v>1564156</v>
      </c>
      <c r="I16" s="5">
        <v>1523162</v>
      </c>
      <c r="J16" s="5">
        <v>1435064</v>
      </c>
      <c r="K16" s="5">
        <v>1703822</v>
      </c>
    </row>
    <row r="17" spans="1:13" x14ac:dyDescent="0.25">
      <c r="A17" s="4" t="s">
        <v>6</v>
      </c>
      <c r="B17" s="13">
        <f t="shared" ref="B17:K17" si="1">SUM(B13:B16)</f>
        <v>146337785</v>
      </c>
      <c r="C17" s="13">
        <f t="shared" si="1"/>
        <v>141540769</v>
      </c>
      <c r="D17" s="13">
        <f t="shared" si="1"/>
        <v>126973991</v>
      </c>
      <c r="E17" s="13">
        <f t="shared" si="1"/>
        <v>123408364</v>
      </c>
      <c r="F17" s="13">
        <f t="shared" si="1"/>
        <v>135919935</v>
      </c>
      <c r="G17" s="20">
        <f t="shared" si="1"/>
        <v>88954188</v>
      </c>
      <c r="H17" s="14">
        <f t="shared" si="1"/>
        <v>89396602</v>
      </c>
      <c r="I17" s="14">
        <f t="shared" si="1"/>
        <v>93723014</v>
      </c>
      <c r="J17" s="14">
        <f t="shared" si="1"/>
        <v>93841078</v>
      </c>
      <c r="K17" s="14">
        <f t="shared" si="1"/>
        <v>96082274</v>
      </c>
    </row>
    <row r="18" spans="1:13" x14ac:dyDescent="0.25">
      <c r="A18" s="4"/>
      <c r="B18" s="2"/>
      <c r="C18" s="2"/>
      <c r="D18" s="2"/>
      <c r="E18" s="2"/>
      <c r="F18" s="2"/>
      <c r="G18" s="21"/>
      <c r="H18" s="2"/>
      <c r="I18" s="2"/>
      <c r="J18" s="2"/>
      <c r="K18" s="2"/>
    </row>
    <row r="19" spans="1:13" x14ac:dyDescent="0.25">
      <c r="A19" s="7" t="s">
        <v>8</v>
      </c>
      <c r="B19" s="5"/>
      <c r="C19" s="5"/>
      <c r="D19" s="5"/>
      <c r="E19" s="5"/>
      <c r="F19" s="5"/>
      <c r="G19" s="19"/>
      <c r="H19" s="5"/>
      <c r="I19" s="5"/>
      <c r="J19" s="5"/>
      <c r="K19" s="5"/>
      <c r="M19" s="24"/>
    </row>
    <row r="20" spans="1:13" x14ac:dyDescent="0.25">
      <c r="A20" s="4" t="s">
        <v>2</v>
      </c>
      <c r="B20" s="5">
        <v>3317542</v>
      </c>
      <c r="C20" s="5">
        <v>2791125</v>
      </c>
      <c r="D20" s="5">
        <v>2159073</v>
      </c>
      <c r="E20" s="5">
        <v>2117538</v>
      </c>
      <c r="F20" s="5">
        <v>2543281</v>
      </c>
      <c r="G20" s="19">
        <v>19287408</v>
      </c>
      <c r="H20" s="5">
        <v>19390639</v>
      </c>
      <c r="I20" s="5">
        <v>17393410</v>
      </c>
      <c r="J20" s="5">
        <v>15683379</v>
      </c>
      <c r="K20" s="5">
        <v>17688003</v>
      </c>
      <c r="M20" s="24"/>
    </row>
    <row r="21" spans="1:13" x14ac:dyDescent="0.25">
      <c r="A21" s="4" t="s">
        <v>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19">
        <v>0</v>
      </c>
      <c r="H21" s="5">
        <v>0</v>
      </c>
      <c r="I21" s="5">
        <v>0</v>
      </c>
      <c r="J21" s="5">
        <v>0</v>
      </c>
      <c r="K21" s="5">
        <v>0</v>
      </c>
    </row>
    <row r="22" spans="1:13" x14ac:dyDescent="0.25">
      <c r="A22" s="4" t="s">
        <v>4</v>
      </c>
      <c r="B22" s="5">
        <v>21124983</v>
      </c>
      <c r="C22" s="5">
        <v>20941160</v>
      </c>
      <c r="D22" s="5">
        <v>16690660</v>
      </c>
      <c r="E22" s="5">
        <v>20056500</v>
      </c>
      <c r="F22" s="5">
        <v>23785734</v>
      </c>
      <c r="G22" s="19">
        <v>39201184</v>
      </c>
      <c r="H22" s="5">
        <v>40145477</v>
      </c>
      <c r="I22" s="5">
        <v>40964843</v>
      </c>
      <c r="J22" s="5">
        <v>47048735</v>
      </c>
      <c r="K22" s="5">
        <v>49322934</v>
      </c>
    </row>
    <row r="23" spans="1:13" x14ac:dyDescent="0.25">
      <c r="A23" s="4" t="s">
        <v>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19">
        <v>0</v>
      </c>
      <c r="H23" s="5">
        <v>0</v>
      </c>
      <c r="I23" s="5">
        <v>0</v>
      </c>
      <c r="J23" s="5">
        <v>0</v>
      </c>
      <c r="K23" s="5">
        <v>0</v>
      </c>
    </row>
    <row r="24" spans="1:13" x14ac:dyDescent="0.25">
      <c r="A24" s="4" t="s">
        <v>6</v>
      </c>
      <c r="B24" s="13">
        <f t="shared" ref="B24:K24" si="2">SUM(B20:B23)</f>
        <v>24442525</v>
      </c>
      <c r="C24" s="13">
        <f t="shared" si="2"/>
        <v>23732285</v>
      </c>
      <c r="D24" s="13">
        <f t="shared" si="2"/>
        <v>18849733</v>
      </c>
      <c r="E24" s="13">
        <f t="shared" si="2"/>
        <v>22174038</v>
      </c>
      <c r="F24" s="13">
        <f t="shared" si="2"/>
        <v>26329015</v>
      </c>
      <c r="G24" s="20">
        <f t="shared" si="2"/>
        <v>58488592</v>
      </c>
      <c r="H24" s="14">
        <f t="shared" si="2"/>
        <v>59536116</v>
      </c>
      <c r="I24" s="14">
        <f t="shared" si="2"/>
        <v>58358253</v>
      </c>
      <c r="J24" s="14">
        <f t="shared" si="2"/>
        <v>62732114</v>
      </c>
      <c r="K24" s="14">
        <f t="shared" si="2"/>
        <v>67010937</v>
      </c>
    </row>
    <row r="25" spans="1:13" x14ac:dyDescent="0.25">
      <c r="A25" s="4"/>
      <c r="B25" s="5"/>
      <c r="C25" s="5"/>
      <c r="D25" s="5"/>
      <c r="E25" s="5"/>
      <c r="F25" s="5"/>
      <c r="G25" s="19"/>
      <c r="H25" s="5"/>
      <c r="I25" s="5"/>
      <c r="J25" s="5"/>
      <c r="K25" s="5"/>
    </row>
    <row r="26" spans="1:13" x14ac:dyDescent="0.25">
      <c r="A26" s="7" t="s">
        <v>9</v>
      </c>
      <c r="B26" s="5"/>
      <c r="C26" s="5"/>
      <c r="D26" s="5"/>
      <c r="E26" s="5"/>
      <c r="F26" s="5"/>
      <c r="G26" s="19"/>
      <c r="H26" s="5"/>
      <c r="I26" s="5"/>
      <c r="J26" s="5"/>
      <c r="K26" s="5"/>
    </row>
    <row r="27" spans="1:13" x14ac:dyDescent="0.25">
      <c r="A27" s="4" t="s">
        <v>2</v>
      </c>
      <c r="B27" s="5">
        <f t="shared" ref="B27:K30" si="3">+B6+B13+B20</f>
        <v>148440096</v>
      </c>
      <c r="C27" s="5">
        <f t="shared" si="3"/>
        <v>137307453</v>
      </c>
      <c r="D27" s="5">
        <f t="shared" si="3"/>
        <v>125141649</v>
      </c>
      <c r="E27" s="5">
        <f t="shared" si="3"/>
        <v>120555445</v>
      </c>
      <c r="F27" s="5">
        <f t="shared" si="3"/>
        <v>125538135</v>
      </c>
      <c r="G27" s="19">
        <f t="shared" si="3"/>
        <v>106507715</v>
      </c>
      <c r="H27" s="5">
        <f t="shared" si="3"/>
        <v>106883176</v>
      </c>
      <c r="I27" s="5">
        <f t="shared" si="3"/>
        <v>121557409</v>
      </c>
      <c r="J27" s="5">
        <f t="shared" si="3"/>
        <v>122131913</v>
      </c>
      <c r="K27" s="5">
        <f t="shared" si="3"/>
        <v>127537768</v>
      </c>
    </row>
    <row r="28" spans="1:13" x14ac:dyDescent="0.25">
      <c r="A28" s="4" t="s">
        <v>3</v>
      </c>
      <c r="B28" s="5">
        <f t="shared" si="3"/>
        <v>1486170</v>
      </c>
      <c r="C28" s="5">
        <f t="shared" si="3"/>
        <v>1794291</v>
      </c>
      <c r="D28" s="5">
        <f t="shared" si="3"/>
        <v>2076442</v>
      </c>
      <c r="E28" s="5">
        <f t="shared" si="3"/>
        <v>2410010</v>
      </c>
      <c r="F28" s="5">
        <f t="shared" si="3"/>
        <v>2904876</v>
      </c>
      <c r="G28" s="19">
        <f t="shared" si="3"/>
        <v>206902</v>
      </c>
      <c r="H28" s="5">
        <f t="shared" si="3"/>
        <v>150336</v>
      </c>
      <c r="I28" s="5">
        <f t="shared" si="3"/>
        <v>253373</v>
      </c>
      <c r="J28" s="5">
        <f t="shared" si="3"/>
        <v>282767</v>
      </c>
      <c r="K28" s="5">
        <f t="shared" si="3"/>
        <v>220987</v>
      </c>
    </row>
    <row r="29" spans="1:13" x14ac:dyDescent="0.25">
      <c r="A29" s="4" t="s">
        <v>4</v>
      </c>
      <c r="B29" s="5">
        <f t="shared" si="3"/>
        <v>109833200</v>
      </c>
      <c r="C29" s="5">
        <f t="shared" si="3"/>
        <v>102255934</v>
      </c>
      <c r="D29" s="5">
        <f t="shared" si="3"/>
        <v>111252905</v>
      </c>
      <c r="E29" s="5">
        <f t="shared" si="3"/>
        <v>118022786</v>
      </c>
      <c r="F29" s="5">
        <f t="shared" si="3"/>
        <v>129856966</v>
      </c>
      <c r="G29" s="19">
        <f t="shared" si="3"/>
        <v>61518777</v>
      </c>
      <c r="H29" s="5">
        <f t="shared" si="3"/>
        <v>62204278</v>
      </c>
      <c r="I29" s="5">
        <f t="shared" si="3"/>
        <v>81334312</v>
      </c>
      <c r="J29" s="5">
        <f t="shared" si="3"/>
        <v>90223408</v>
      </c>
      <c r="K29" s="5">
        <f t="shared" si="3"/>
        <v>93916828</v>
      </c>
    </row>
    <row r="30" spans="1:13" x14ac:dyDescent="0.25">
      <c r="A30" s="4" t="s">
        <v>5</v>
      </c>
      <c r="B30" s="5">
        <f t="shared" si="3"/>
        <v>45375947</v>
      </c>
      <c r="C30" s="5">
        <f t="shared" si="3"/>
        <v>43159563</v>
      </c>
      <c r="D30" s="5">
        <f t="shared" si="3"/>
        <v>34371268</v>
      </c>
      <c r="E30" s="5">
        <f t="shared" si="3"/>
        <v>36188198</v>
      </c>
      <c r="F30" s="5">
        <f t="shared" si="3"/>
        <v>45580737</v>
      </c>
      <c r="G30" s="19">
        <f t="shared" si="3"/>
        <v>13565001</v>
      </c>
      <c r="H30" s="5">
        <f t="shared" si="3"/>
        <v>13057506</v>
      </c>
      <c r="I30" s="5">
        <f t="shared" si="3"/>
        <v>4381858</v>
      </c>
      <c r="J30" s="5">
        <f t="shared" si="3"/>
        <v>4606676</v>
      </c>
      <c r="K30" s="5">
        <f t="shared" si="3"/>
        <v>4993558</v>
      </c>
    </row>
    <row r="31" spans="1:13" x14ac:dyDescent="0.25">
      <c r="A31" s="11" t="s">
        <v>6</v>
      </c>
      <c r="B31" s="12">
        <f>SUM(B27:B30)</f>
        <v>305135413</v>
      </c>
      <c r="C31" s="12">
        <f>SUM(C27:C30)</f>
        <v>284517241</v>
      </c>
      <c r="D31" s="12">
        <f t="shared" ref="D31:K31" si="4">SUM(D27:D30)</f>
        <v>272842264</v>
      </c>
      <c r="E31" s="12">
        <f t="shared" si="4"/>
        <v>277176439</v>
      </c>
      <c r="F31" s="12">
        <f t="shared" si="4"/>
        <v>303880714</v>
      </c>
      <c r="G31" s="22">
        <f t="shared" si="4"/>
        <v>181798395</v>
      </c>
      <c r="H31" s="12">
        <f t="shared" si="4"/>
        <v>182295296</v>
      </c>
      <c r="I31" s="12">
        <f t="shared" si="4"/>
        <v>207526952</v>
      </c>
      <c r="J31" s="12">
        <f t="shared" si="4"/>
        <v>217244764</v>
      </c>
      <c r="K31" s="12">
        <f t="shared" si="4"/>
        <v>226669141</v>
      </c>
    </row>
    <row r="32" spans="1:13" x14ac:dyDescent="0.25">
      <c r="B32" s="2"/>
      <c r="C32" s="2"/>
      <c r="D32" s="2"/>
      <c r="E32" s="2"/>
      <c r="F32" s="2"/>
      <c r="K32" s="9" t="s">
        <v>15</v>
      </c>
    </row>
    <row r="33" spans="1:11" ht="14" x14ac:dyDescent="0.3">
      <c r="A33" s="6" t="s">
        <v>13</v>
      </c>
      <c r="B33" s="3"/>
      <c r="C33" s="3"/>
      <c r="D33" s="3"/>
      <c r="E33" s="3"/>
      <c r="F33" s="3"/>
      <c r="G33" s="8"/>
      <c r="H33" s="8"/>
      <c r="I33" s="8"/>
      <c r="J33" s="8"/>
      <c r="K33" s="8"/>
    </row>
    <row r="34" spans="1:11" ht="6" customHeight="1" x14ac:dyDescent="0.25">
      <c r="A34" s="2"/>
      <c r="B34" s="2"/>
      <c r="C34" s="2"/>
      <c r="D34" s="2"/>
      <c r="E34" s="2"/>
      <c r="F34" s="2"/>
    </row>
    <row r="35" spans="1:11" x14ac:dyDescent="0.25">
      <c r="B35" s="16" t="s">
        <v>11</v>
      </c>
      <c r="C35" s="16"/>
      <c r="D35" s="16"/>
      <c r="E35" s="16"/>
      <c r="F35" s="16"/>
      <c r="G35" s="8"/>
    </row>
    <row r="36" spans="1:11" x14ac:dyDescent="0.25">
      <c r="B36" s="11"/>
      <c r="C36" s="10" t="str">
        <f>B4</f>
        <v>2018-19</v>
      </c>
      <c r="D36" s="10" t="str">
        <f>C4</f>
        <v>2019-20</v>
      </c>
      <c r="E36" s="10" t="str">
        <f>D4</f>
        <v>2020-21</v>
      </c>
      <c r="F36" s="10" t="str">
        <f>E4</f>
        <v>2021-22</v>
      </c>
      <c r="G36" s="10" t="str">
        <f>F4</f>
        <v>2022-23</v>
      </c>
      <c r="J36" s="7"/>
      <c r="K36" s="7"/>
    </row>
    <row r="37" spans="1:11" x14ac:dyDescent="0.25">
      <c r="B37" s="7" t="s">
        <v>1</v>
      </c>
      <c r="C37" s="4"/>
      <c r="D37" s="4"/>
      <c r="E37" s="4"/>
      <c r="F37" s="4"/>
      <c r="G37" s="4"/>
      <c r="J37" s="4"/>
      <c r="K37" s="4"/>
    </row>
    <row r="38" spans="1:11" x14ac:dyDescent="0.25">
      <c r="B38" s="4" t="s">
        <v>2</v>
      </c>
      <c r="C38" s="5">
        <f t="shared" ref="C38:G42" si="5">+B6+G6</f>
        <v>21605193</v>
      </c>
      <c r="D38" s="5">
        <f t="shared" si="5"/>
        <v>20666357</v>
      </c>
      <c r="E38" s="5">
        <f t="shared" si="5"/>
        <v>35424866</v>
      </c>
      <c r="F38" s="5">
        <f t="shared" si="5"/>
        <v>38046410</v>
      </c>
      <c r="G38" s="5">
        <f t="shared" si="5"/>
        <v>39790232</v>
      </c>
      <c r="J38" s="5"/>
      <c r="K38" s="5"/>
    </row>
    <row r="39" spans="1:11" x14ac:dyDescent="0.25">
      <c r="B39" s="4" t="s">
        <v>3</v>
      </c>
      <c r="C39" s="5">
        <f>+B7+G7</f>
        <v>1693072</v>
      </c>
      <c r="D39" s="5">
        <f t="shared" si="5"/>
        <v>1944627</v>
      </c>
      <c r="E39" s="5">
        <f t="shared" si="5"/>
        <v>2329815</v>
      </c>
      <c r="F39" s="5">
        <f t="shared" si="5"/>
        <v>2692777</v>
      </c>
      <c r="G39" s="5">
        <f t="shared" si="5"/>
        <v>3125863</v>
      </c>
      <c r="J39" s="5"/>
      <c r="K39" s="5"/>
    </row>
    <row r="40" spans="1:11" x14ac:dyDescent="0.25">
      <c r="B40" s="4" t="s">
        <v>4</v>
      </c>
      <c r="C40" s="5">
        <f t="shared" si="5"/>
        <v>110346433</v>
      </c>
      <c r="D40" s="5">
        <f t="shared" si="5"/>
        <v>102775446</v>
      </c>
      <c r="E40" s="5">
        <f t="shared" si="5"/>
        <v>134450598</v>
      </c>
      <c r="F40" s="5">
        <f t="shared" si="5"/>
        <v>140810394</v>
      </c>
      <c r="G40" s="5">
        <f t="shared" si="5"/>
        <v>150421316</v>
      </c>
      <c r="J40" s="5"/>
      <c r="K40" s="5"/>
    </row>
    <row r="41" spans="1:11" x14ac:dyDescent="0.25">
      <c r="B41" s="4" t="s">
        <v>5</v>
      </c>
      <c r="C41" s="5">
        <f t="shared" si="5"/>
        <v>35066020</v>
      </c>
      <c r="D41" s="5">
        <f t="shared" si="5"/>
        <v>27220335</v>
      </c>
      <c r="E41" s="5">
        <f t="shared" si="5"/>
        <v>10258946</v>
      </c>
      <c r="F41" s="5">
        <f t="shared" si="5"/>
        <v>10716028</v>
      </c>
      <c r="G41" s="5">
        <f t="shared" si="5"/>
        <v>11870283</v>
      </c>
      <c r="J41" s="5"/>
      <c r="K41" s="5"/>
    </row>
    <row r="42" spans="1:11" x14ac:dyDescent="0.25">
      <c r="B42" s="4" t="s">
        <v>6</v>
      </c>
      <c r="C42" s="14">
        <f t="shared" si="5"/>
        <v>168710718</v>
      </c>
      <c r="D42" s="14">
        <f t="shared" si="5"/>
        <v>152606765</v>
      </c>
      <c r="E42" s="14">
        <f t="shared" si="5"/>
        <v>182464225</v>
      </c>
      <c r="F42" s="14">
        <f t="shared" si="5"/>
        <v>192265609</v>
      </c>
      <c r="G42" s="14">
        <f t="shared" si="5"/>
        <v>205207694</v>
      </c>
      <c r="J42" s="5"/>
      <c r="K42" s="5"/>
    </row>
    <row r="43" spans="1:11" x14ac:dyDescent="0.25">
      <c r="B43" s="4"/>
      <c r="C43" s="5"/>
      <c r="D43" s="5"/>
      <c r="E43" s="5"/>
      <c r="F43" s="5"/>
      <c r="G43" s="5"/>
      <c r="J43" s="5"/>
      <c r="K43" s="5"/>
    </row>
    <row r="44" spans="1:11" x14ac:dyDescent="0.25">
      <c r="B44" s="7" t="s">
        <v>7</v>
      </c>
      <c r="C44" s="5"/>
      <c r="D44" s="5"/>
      <c r="E44" s="5"/>
      <c r="F44" s="5"/>
      <c r="G44" s="5"/>
      <c r="J44" s="5"/>
      <c r="K44" s="5"/>
    </row>
    <row r="45" spans="1:11" x14ac:dyDescent="0.25">
      <c r="B45" s="4" t="s">
        <v>2</v>
      </c>
      <c r="C45" s="5">
        <f t="shared" ref="C45:G49" si="6">+B13+G13</f>
        <v>210737668</v>
      </c>
      <c r="D45" s="5">
        <f t="shared" si="6"/>
        <v>201342508</v>
      </c>
      <c r="E45" s="5">
        <f t="shared" si="6"/>
        <v>191721709</v>
      </c>
      <c r="F45" s="5">
        <f t="shared" si="6"/>
        <v>186840031</v>
      </c>
      <c r="G45" s="5">
        <f t="shared" si="6"/>
        <v>193054387</v>
      </c>
      <c r="J45" s="5"/>
      <c r="K45" s="5"/>
    </row>
    <row r="46" spans="1:11" x14ac:dyDescent="0.25">
      <c r="B46" s="4" t="s">
        <v>3</v>
      </c>
      <c r="C46" s="5">
        <f t="shared" si="6"/>
        <v>0</v>
      </c>
      <c r="D46" s="5">
        <f t="shared" si="6"/>
        <v>0</v>
      </c>
      <c r="E46" s="5">
        <f t="shared" si="6"/>
        <v>0</v>
      </c>
      <c r="F46" s="5">
        <f t="shared" si="6"/>
        <v>0</v>
      </c>
      <c r="G46" s="5">
        <f t="shared" si="6"/>
        <v>0</v>
      </c>
      <c r="J46" s="5"/>
      <c r="K46" s="5"/>
    </row>
    <row r="47" spans="1:11" x14ac:dyDescent="0.25">
      <c r="B47" s="4" t="s">
        <v>4</v>
      </c>
      <c r="C47" s="5">
        <f t="shared" si="6"/>
        <v>679377</v>
      </c>
      <c r="D47" s="5">
        <f t="shared" si="6"/>
        <v>598129</v>
      </c>
      <c r="E47" s="5">
        <f t="shared" si="6"/>
        <v>481116</v>
      </c>
      <c r="F47" s="5">
        <f t="shared" si="6"/>
        <v>330565</v>
      </c>
      <c r="G47" s="5">
        <f t="shared" si="6"/>
        <v>243810</v>
      </c>
      <c r="J47" s="5"/>
      <c r="K47" s="5"/>
    </row>
    <row r="48" spans="1:11" x14ac:dyDescent="0.25">
      <c r="B48" s="4" t="s">
        <v>5</v>
      </c>
      <c r="C48" s="5">
        <f t="shared" si="6"/>
        <v>23874928</v>
      </c>
      <c r="D48" s="5">
        <f t="shared" si="6"/>
        <v>28996734</v>
      </c>
      <c r="E48" s="5">
        <f t="shared" si="6"/>
        <v>28494180</v>
      </c>
      <c r="F48" s="5">
        <f t="shared" si="6"/>
        <v>30078846</v>
      </c>
      <c r="G48" s="5">
        <f t="shared" si="6"/>
        <v>38704012</v>
      </c>
      <c r="J48" s="5"/>
      <c r="K48" s="5"/>
    </row>
    <row r="49" spans="2:11" x14ac:dyDescent="0.25">
      <c r="B49" s="4" t="s">
        <v>6</v>
      </c>
      <c r="C49" s="14">
        <f t="shared" si="6"/>
        <v>235291973</v>
      </c>
      <c r="D49" s="14">
        <f t="shared" si="6"/>
        <v>230937371</v>
      </c>
      <c r="E49" s="14">
        <f t="shared" si="6"/>
        <v>220697005</v>
      </c>
      <c r="F49" s="14">
        <f t="shared" si="6"/>
        <v>217249442</v>
      </c>
      <c r="G49" s="14">
        <f t="shared" si="6"/>
        <v>232002209</v>
      </c>
      <c r="J49" s="5"/>
      <c r="K49" s="5"/>
    </row>
    <row r="50" spans="2:11" x14ac:dyDescent="0.25">
      <c r="B50" s="4"/>
      <c r="C50" s="5"/>
      <c r="D50" s="5"/>
      <c r="E50" s="5"/>
      <c r="F50" s="5"/>
      <c r="G50" s="5"/>
      <c r="J50" s="5"/>
      <c r="K50" s="5"/>
    </row>
    <row r="51" spans="2:11" x14ac:dyDescent="0.25">
      <c r="B51" s="7" t="s">
        <v>8</v>
      </c>
      <c r="C51" s="5"/>
      <c r="D51" s="5"/>
      <c r="E51" s="5"/>
      <c r="F51" s="5"/>
      <c r="G51" s="5"/>
      <c r="J51" s="5"/>
      <c r="K51" s="5"/>
    </row>
    <row r="52" spans="2:11" x14ac:dyDescent="0.25">
      <c r="B52" s="4" t="s">
        <v>2</v>
      </c>
      <c r="C52" s="5">
        <f t="shared" ref="C52:G56" si="7">+B20+G20</f>
        <v>22604950</v>
      </c>
      <c r="D52" s="5">
        <f t="shared" si="7"/>
        <v>22181764</v>
      </c>
      <c r="E52" s="5">
        <f t="shared" si="7"/>
        <v>19552483</v>
      </c>
      <c r="F52" s="5">
        <f t="shared" si="7"/>
        <v>17800917</v>
      </c>
      <c r="G52" s="5">
        <f t="shared" si="7"/>
        <v>20231284</v>
      </c>
      <c r="J52" s="5"/>
      <c r="K52" s="5"/>
    </row>
    <row r="53" spans="2:11" x14ac:dyDescent="0.25">
      <c r="B53" s="4" t="s">
        <v>3</v>
      </c>
      <c r="C53" s="5">
        <f t="shared" si="7"/>
        <v>0</v>
      </c>
      <c r="D53" s="5">
        <f t="shared" si="7"/>
        <v>0</v>
      </c>
      <c r="E53" s="5">
        <f t="shared" si="7"/>
        <v>0</v>
      </c>
      <c r="F53" s="5">
        <f t="shared" si="7"/>
        <v>0</v>
      </c>
      <c r="G53" s="5">
        <f t="shared" si="7"/>
        <v>0</v>
      </c>
      <c r="J53" s="5"/>
      <c r="K53" s="5"/>
    </row>
    <row r="54" spans="2:11" x14ac:dyDescent="0.25">
      <c r="B54" s="4" t="s">
        <v>4</v>
      </c>
      <c r="C54" s="5">
        <f t="shared" si="7"/>
        <v>60326167</v>
      </c>
      <c r="D54" s="5">
        <f t="shared" si="7"/>
        <v>61086637</v>
      </c>
      <c r="E54" s="5">
        <f t="shared" si="7"/>
        <v>57655503</v>
      </c>
      <c r="F54" s="5">
        <f t="shared" si="7"/>
        <v>67105235</v>
      </c>
      <c r="G54" s="5">
        <f t="shared" si="7"/>
        <v>73108668</v>
      </c>
      <c r="J54" s="5"/>
      <c r="K54" s="5"/>
    </row>
    <row r="55" spans="2:11" x14ac:dyDescent="0.25">
      <c r="B55" s="4" t="s">
        <v>5</v>
      </c>
      <c r="C55" s="5">
        <f t="shared" si="7"/>
        <v>0</v>
      </c>
      <c r="D55" s="5">
        <f t="shared" si="7"/>
        <v>0</v>
      </c>
      <c r="E55" s="5">
        <f t="shared" si="7"/>
        <v>0</v>
      </c>
      <c r="F55" s="5">
        <f t="shared" si="7"/>
        <v>0</v>
      </c>
      <c r="G55" s="5">
        <f t="shared" si="7"/>
        <v>0</v>
      </c>
      <c r="J55" s="5"/>
      <c r="K55" s="5"/>
    </row>
    <row r="56" spans="2:11" x14ac:dyDescent="0.25">
      <c r="B56" s="4" t="s">
        <v>6</v>
      </c>
      <c r="C56" s="14">
        <f t="shared" si="7"/>
        <v>82931117</v>
      </c>
      <c r="D56" s="14">
        <f t="shared" si="7"/>
        <v>83268401</v>
      </c>
      <c r="E56" s="14">
        <f t="shared" si="7"/>
        <v>77207986</v>
      </c>
      <c r="F56" s="14">
        <f t="shared" si="7"/>
        <v>84906152</v>
      </c>
      <c r="G56" s="14">
        <f t="shared" si="7"/>
        <v>93339952</v>
      </c>
      <c r="J56" s="5"/>
      <c r="K56" s="5"/>
    </row>
    <row r="57" spans="2:11" x14ac:dyDescent="0.25">
      <c r="B57" s="4"/>
      <c r="C57" s="5"/>
      <c r="D57" s="5"/>
      <c r="E57" s="5"/>
      <c r="F57" s="5"/>
      <c r="G57" s="5"/>
      <c r="J57" s="5"/>
      <c r="K57" s="5"/>
    </row>
    <row r="58" spans="2:11" x14ac:dyDescent="0.25">
      <c r="B58" s="7" t="s">
        <v>9</v>
      </c>
      <c r="C58" s="5"/>
      <c r="D58" s="5"/>
      <c r="E58" s="5"/>
      <c r="F58" s="5"/>
      <c r="G58" s="5"/>
      <c r="J58" s="5"/>
      <c r="K58" s="5"/>
    </row>
    <row r="59" spans="2:11" x14ac:dyDescent="0.25">
      <c r="B59" s="4" t="s">
        <v>2</v>
      </c>
      <c r="C59" s="5">
        <f t="shared" ref="C59:G63" si="8">+B27+G27</f>
        <v>254947811</v>
      </c>
      <c r="D59" s="5">
        <f t="shared" si="8"/>
        <v>244190629</v>
      </c>
      <c r="E59" s="5">
        <f t="shared" si="8"/>
        <v>246699058</v>
      </c>
      <c r="F59" s="5">
        <f t="shared" si="8"/>
        <v>242687358</v>
      </c>
      <c r="G59" s="5">
        <f t="shared" si="8"/>
        <v>253075903</v>
      </c>
      <c r="J59" s="5"/>
      <c r="K59" s="5"/>
    </row>
    <row r="60" spans="2:11" x14ac:dyDescent="0.25">
      <c r="B60" s="4" t="s">
        <v>3</v>
      </c>
      <c r="C60" s="5">
        <f t="shared" si="8"/>
        <v>1693072</v>
      </c>
      <c r="D60" s="5">
        <f t="shared" si="8"/>
        <v>1944627</v>
      </c>
      <c r="E60" s="5">
        <f t="shared" si="8"/>
        <v>2329815</v>
      </c>
      <c r="F60" s="5">
        <f t="shared" si="8"/>
        <v>2692777</v>
      </c>
      <c r="G60" s="5">
        <f t="shared" si="8"/>
        <v>3125863</v>
      </c>
      <c r="J60" s="5"/>
      <c r="K60" s="5"/>
    </row>
    <row r="61" spans="2:11" x14ac:dyDescent="0.25">
      <c r="B61" s="4" t="s">
        <v>4</v>
      </c>
      <c r="C61" s="5">
        <f t="shared" si="8"/>
        <v>171351977</v>
      </c>
      <c r="D61" s="5">
        <f t="shared" si="8"/>
        <v>164460212</v>
      </c>
      <c r="E61" s="5">
        <f t="shared" si="8"/>
        <v>192587217</v>
      </c>
      <c r="F61" s="5">
        <f t="shared" si="8"/>
        <v>208246194</v>
      </c>
      <c r="G61" s="5">
        <f t="shared" si="8"/>
        <v>223773794</v>
      </c>
      <c r="J61" s="5"/>
      <c r="K61" s="5"/>
    </row>
    <row r="62" spans="2:11" x14ac:dyDescent="0.25">
      <c r="B62" s="4" t="s">
        <v>5</v>
      </c>
      <c r="C62" s="5">
        <f t="shared" si="8"/>
        <v>58940948</v>
      </c>
      <c r="D62" s="5">
        <f t="shared" si="8"/>
        <v>56217069</v>
      </c>
      <c r="E62" s="5">
        <f t="shared" si="8"/>
        <v>38753126</v>
      </c>
      <c r="F62" s="5">
        <f t="shared" si="8"/>
        <v>40794874</v>
      </c>
      <c r="G62" s="5">
        <f t="shared" si="8"/>
        <v>50574295</v>
      </c>
      <c r="J62" s="5"/>
      <c r="K62" s="5"/>
    </row>
    <row r="63" spans="2:11" x14ac:dyDescent="0.25">
      <c r="B63" s="11" t="s">
        <v>6</v>
      </c>
      <c r="C63" s="12">
        <f t="shared" si="8"/>
        <v>486933808</v>
      </c>
      <c r="D63" s="12">
        <f t="shared" si="8"/>
        <v>466812537</v>
      </c>
      <c r="E63" s="12">
        <f t="shared" si="8"/>
        <v>480369216</v>
      </c>
      <c r="F63" s="12">
        <f t="shared" si="8"/>
        <v>494421203</v>
      </c>
      <c r="G63" s="12">
        <f t="shared" si="8"/>
        <v>530549855</v>
      </c>
      <c r="J63" s="5"/>
      <c r="K63" s="5"/>
    </row>
    <row r="64" spans="2:11" x14ac:dyDescent="0.25">
      <c r="B64" s="25" t="s">
        <v>21</v>
      </c>
    </row>
    <row r="65" spans="2:7" x14ac:dyDescent="0.25">
      <c r="B65" s="23"/>
    </row>
    <row r="66" spans="2:7" x14ac:dyDescent="0.25">
      <c r="B66" s="23"/>
    </row>
    <row r="68" spans="2:7" x14ac:dyDescent="0.25">
      <c r="F68" s="15" t="s">
        <v>14</v>
      </c>
      <c r="G68" s="28">
        <f>SUM(G60,G62)</f>
        <v>53700158</v>
      </c>
    </row>
  </sheetData>
  <mergeCells count="2">
    <mergeCell ref="B3:F3"/>
    <mergeCell ref="G3:K3"/>
  </mergeCells>
  <printOptions horizontalCentered="1" verticalCentered="1"/>
  <pageMargins left="0.45" right="0.45" top="0.75" bottom="0.75" header="0.25" footer="0.3"/>
  <pageSetup scale="85" fitToHeight="0" orientation="landscape" r:id="rId1"/>
  <headerFooter scaleWithDoc="0">
    <oddHeader>&amp;C&amp;G</oddHeader>
    <oddFooter xml:space="preserve">&amp;R&amp;"+,Italic"&amp;8Information and Resource Management, Office of the Provost          </oddFooter>
  </headerFooter>
  <rowBreaks count="1" manualBreakCount="1">
    <brk id="3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2024-02-29T23:26:38Z</cp:lastPrinted>
  <dcterms:created xsi:type="dcterms:W3CDTF">2015-12-04T21:49:47Z</dcterms:created>
  <dcterms:modified xsi:type="dcterms:W3CDTF">2024-02-29T23:53:30Z</dcterms:modified>
</cp:coreProperties>
</file>