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F65A9867-C0AB-40B1-B43D-615C6D40AEF0}" xr6:coauthVersionLast="47" xr6:coauthVersionMax="47" xr10:uidLastSave="{00000000-0000-0000-0000-000000000000}"/>
  <bookViews>
    <workbookView xWindow="-28920" yWindow="-120" windowWidth="29040" windowHeight="15720" tabRatio="898" xr2:uid="{00000000-000D-0000-FFFF-FFFF00000000}"/>
  </bookViews>
  <sheets>
    <sheet name="SCH by College Prim POS Coll" sheetId="19" r:id="rId1"/>
  </sheets>
  <definedNames>
    <definedName name="_xlnm.Print_Area" localSheetId="0">'SCH by College Prim POS Coll'!$A$1:$L$114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19" l="1"/>
  <c r="J60" i="19"/>
  <c r="I60" i="19"/>
  <c r="H60" i="19"/>
  <c r="G60" i="19"/>
  <c r="F60" i="19"/>
  <c r="E60" i="19"/>
  <c r="D60" i="19"/>
  <c r="C60" i="19"/>
  <c r="K59" i="19"/>
  <c r="J59" i="19"/>
  <c r="I59" i="19"/>
  <c r="H59" i="19"/>
  <c r="G59" i="19"/>
  <c r="F59" i="19"/>
  <c r="E59" i="19"/>
  <c r="D59" i="19"/>
  <c r="C59" i="19"/>
  <c r="K58" i="19"/>
  <c r="J58" i="19"/>
  <c r="I58" i="19"/>
  <c r="H58" i="19"/>
  <c r="G58" i="19"/>
  <c r="F58" i="19"/>
  <c r="E58" i="19"/>
  <c r="D58" i="19"/>
  <c r="C58" i="19"/>
  <c r="K57" i="19"/>
  <c r="J57" i="19"/>
  <c r="I57" i="19"/>
  <c r="H57" i="19"/>
  <c r="G57" i="19"/>
  <c r="F57" i="19"/>
  <c r="E57" i="19"/>
  <c r="D57" i="19"/>
  <c r="C57" i="19"/>
  <c r="K56" i="19"/>
  <c r="J56" i="19"/>
  <c r="I56" i="19"/>
  <c r="H56" i="19"/>
  <c r="G56" i="19"/>
  <c r="F56" i="19"/>
  <c r="E56" i="19"/>
  <c r="D56" i="19"/>
  <c r="C56" i="19"/>
  <c r="K55" i="19"/>
  <c r="J55" i="19"/>
  <c r="I55" i="19"/>
  <c r="H55" i="19"/>
  <c r="G55" i="19"/>
  <c r="F55" i="19"/>
  <c r="E55" i="19"/>
  <c r="D55" i="19"/>
  <c r="C55" i="19"/>
  <c r="K54" i="19"/>
  <c r="J54" i="19"/>
  <c r="I54" i="19"/>
  <c r="H54" i="19"/>
  <c r="G54" i="19"/>
  <c r="F54" i="19"/>
  <c r="E54" i="19"/>
  <c r="D54" i="19"/>
  <c r="C54" i="19"/>
  <c r="K53" i="19"/>
  <c r="J53" i="19"/>
  <c r="I53" i="19"/>
  <c r="H53" i="19"/>
  <c r="G53" i="19"/>
  <c r="G48" i="19" s="1"/>
  <c r="F53" i="19"/>
  <c r="E53" i="19"/>
  <c r="D53" i="19"/>
  <c r="C53" i="19"/>
  <c r="K52" i="19"/>
  <c r="J52" i="19"/>
  <c r="I52" i="19"/>
  <c r="H52" i="19"/>
  <c r="G52" i="19"/>
  <c r="F52" i="19"/>
  <c r="E52" i="19"/>
  <c r="D52" i="19"/>
  <c r="C52" i="19"/>
  <c r="K51" i="19"/>
  <c r="J51" i="19"/>
  <c r="I51" i="19"/>
  <c r="H51" i="19"/>
  <c r="G51" i="19"/>
  <c r="F51" i="19"/>
  <c r="E51" i="19"/>
  <c r="D51" i="19"/>
  <c r="C51" i="19"/>
  <c r="K50" i="19"/>
  <c r="J50" i="19"/>
  <c r="I50" i="19"/>
  <c r="H50" i="19"/>
  <c r="G50" i="19"/>
  <c r="F50" i="19"/>
  <c r="E50" i="19"/>
  <c r="D50" i="19"/>
  <c r="C50" i="19"/>
  <c r="K49" i="19"/>
  <c r="J49" i="19"/>
  <c r="I49" i="19"/>
  <c r="H49" i="19"/>
  <c r="G49" i="19"/>
  <c r="F49" i="19"/>
  <c r="E49" i="19"/>
  <c r="D49" i="19"/>
  <c r="C49" i="19"/>
  <c r="K43" i="19"/>
  <c r="J43" i="19"/>
  <c r="I43" i="19"/>
  <c r="H43" i="19"/>
  <c r="G43" i="19"/>
  <c r="F43" i="19"/>
  <c r="E43" i="19"/>
  <c r="D43" i="19"/>
  <c r="C43" i="19"/>
  <c r="K30" i="19"/>
  <c r="J30" i="19"/>
  <c r="I30" i="19"/>
  <c r="H30" i="19"/>
  <c r="G30" i="19"/>
  <c r="F30" i="19"/>
  <c r="E30" i="19"/>
  <c r="D30" i="19"/>
  <c r="C30" i="19"/>
  <c r="K17" i="19"/>
  <c r="J17" i="19"/>
  <c r="I17" i="19"/>
  <c r="H17" i="19"/>
  <c r="G17" i="19"/>
  <c r="F17" i="19"/>
  <c r="E17" i="19"/>
  <c r="D17" i="19"/>
  <c r="C17" i="19"/>
  <c r="K4" i="19"/>
  <c r="J4" i="19"/>
  <c r="I4" i="19"/>
  <c r="H4" i="19"/>
  <c r="G4" i="19"/>
  <c r="F4" i="19"/>
  <c r="E4" i="19"/>
  <c r="D4" i="19"/>
  <c r="C4" i="19"/>
  <c r="R88" i="19"/>
  <c r="P88" i="19"/>
  <c r="T88" i="19"/>
  <c r="J48" i="19" l="1"/>
  <c r="I48" i="19"/>
  <c r="D48" i="19"/>
  <c r="C48" i="19"/>
  <c r="K48" i="19"/>
  <c r="H48" i="19"/>
  <c r="F48" i="19"/>
  <c r="E48" i="19"/>
  <c r="L60" i="19"/>
  <c r="L59" i="19"/>
  <c r="L58" i="19"/>
  <c r="L57" i="19"/>
  <c r="L56" i="19"/>
  <c r="L55" i="19"/>
  <c r="L54" i="19"/>
  <c r="L53" i="19"/>
  <c r="L52" i="19"/>
  <c r="L51" i="19"/>
  <c r="L50" i="19"/>
  <c r="L49" i="19"/>
  <c r="L43" i="19"/>
  <c r="T85" i="19"/>
  <c r="R81" i="19"/>
  <c r="P84" i="19"/>
  <c r="L30" i="19"/>
  <c r="V74" i="19"/>
  <c r="T74" i="19"/>
  <c r="R74" i="19"/>
  <c r="P74" i="19"/>
  <c r="L17" i="19"/>
  <c r="L4" i="19"/>
  <c r="V88" i="19" l="1"/>
  <c r="V79" i="19" s="1"/>
  <c r="P82" i="19"/>
  <c r="P75" i="19"/>
  <c r="P80" i="19"/>
  <c r="R78" i="19"/>
  <c r="R85" i="19"/>
  <c r="T80" i="19"/>
  <c r="T76" i="19"/>
  <c r="T77" i="19"/>
  <c r="T82" i="19"/>
  <c r="T81" i="19"/>
  <c r="T83" i="19"/>
  <c r="T75" i="19"/>
  <c r="T78" i="19"/>
  <c r="T84" i="19"/>
  <c r="T79" i="19"/>
  <c r="T86" i="19"/>
  <c r="R82" i="19"/>
  <c r="R75" i="19"/>
  <c r="R79" i="19"/>
  <c r="R86" i="19"/>
  <c r="L48" i="19"/>
  <c r="R80" i="19"/>
  <c r="R76" i="19"/>
  <c r="R84" i="19"/>
  <c r="R83" i="19"/>
  <c r="R77" i="19"/>
  <c r="P78" i="19"/>
  <c r="P85" i="19"/>
  <c r="P83" i="19"/>
  <c r="P81" i="19"/>
  <c r="P76" i="19"/>
  <c r="P79" i="19"/>
  <c r="P86" i="19"/>
  <c r="P77" i="19"/>
  <c r="T87" i="19" l="1"/>
  <c r="P87" i="19"/>
  <c r="R87" i="19"/>
  <c r="V85" i="19"/>
  <c r="V80" i="19"/>
  <c r="V86" i="19"/>
  <c r="V77" i="19"/>
  <c r="V83" i="19"/>
  <c r="V75" i="19"/>
  <c r="V78" i="19"/>
  <c r="V82" i="19"/>
  <c r="V84" i="19"/>
  <c r="V81" i="19"/>
  <c r="V76" i="19"/>
  <c r="V87" i="19" l="1"/>
</calcChain>
</file>

<file path=xl/sharedStrings.xml><?xml version="1.0" encoding="utf-8"?>
<sst xmlns="http://schemas.openxmlformats.org/spreadsheetml/2006/main" count="125" uniqueCount="48">
  <si>
    <t>Student Level</t>
  </si>
  <si>
    <t xml:space="preserve">Undergraduate </t>
  </si>
  <si>
    <t>Liberal Arts &amp; Sciences</t>
  </si>
  <si>
    <t>Business</t>
  </si>
  <si>
    <t>Dentistry</t>
  </si>
  <si>
    <t>Education</t>
  </si>
  <si>
    <t>CALCULATIONS</t>
  </si>
  <si>
    <t>Engineering</t>
  </si>
  <si>
    <t>Law</t>
  </si>
  <si>
    <t>Undergraduates</t>
  </si>
  <si>
    <t>Graduate Students</t>
  </si>
  <si>
    <t>Prof Students</t>
  </si>
  <si>
    <t>All Students</t>
  </si>
  <si>
    <t>Medicine</t>
  </si>
  <si>
    <t>CLAS</t>
  </si>
  <si>
    <t>Nursing</t>
  </si>
  <si>
    <t>Bus</t>
  </si>
  <si>
    <t>Public Health</t>
  </si>
  <si>
    <t>Dent</t>
  </si>
  <si>
    <t>University College</t>
  </si>
  <si>
    <t>Educ</t>
  </si>
  <si>
    <t xml:space="preserve">Graduate </t>
  </si>
  <si>
    <t>Eng</t>
  </si>
  <si>
    <t>Med</t>
  </si>
  <si>
    <t>Nurs</t>
  </si>
  <si>
    <t>Pharm</t>
  </si>
  <si>
    <t>Pharmacy</t>
  </si>
  <si>
    <t>PubHlth</t>
  </si>
  <si>
    <t>Grad</t>
  </si>
  <si>
    <t>Graduate College</t>
  </si>
  <si>
    <t>UColl</t>
  </si>
  <si>
    <t xml:space="preserve">Professional </t>
  </si>
  <si>
    <t xml:space="preserve">Postgraduate </t>
  </si>
  <si>
    <t>All Levels</t>
  </si>
  <si>
    <t xml:space="preserve">Source: MAUI/Registrar's data warehouse (see Note 1).  </t>
  </si>
  <si>
    <t>continued</t>
  </si>
  <si>
    <t>2014-15</t>
  </si>
  <si>
    <t>2015-16</t>
  </si>
  <si>
    <t>2016-17</t>
  </si>
  <si>
    <t>Fiscal Year Student Credit Hours by College of Student's Primary Program of Study and by Student Level</t>
  </si>
  <si>
    <r>
      <t xml:space="preserve">Fiscal Year Student Credit Hours by College of Student's Primary Program of Study and by Student Level, </t>
    </r>
    <r>
      <rPr>
        <b/>
        <i/>
        <sz val="11"/>
        <rFont val="Arial"/>
        <family val="2"/>
        <scheme val="minor"/>
      </rPr>
      <t>continued</t>
    </r>
  </si>
  <si>
    <t>2017-18</t>
  </si>
  <si>
    <t>2018-19</t>
  </si>
  <si>
    <t>2019-20</t>
  </si>
  <si>
    <t>2020-21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</si>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</sst>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8"/>
      <name val="Arial"/>
      <family val="2"/>
      <scheme val="minor"/>
    </font>
    <font>
      <sz val="8"/>
      <color theme="1"/>
      <name val="Arial"/>
      <family val="2"/>
      <scheme val="major"/>
    </font>
    <font>
      <sz val="8"/>
      <name val="Arial"/>
      <family val="2"/>
      <scheme val="major"/>
    </font>
    <font>
      <b/>
      <sz val="8"/>
      <name val="Arial"/>
      <family val="2"/>
    </font>
    <font>
      <b/>
      <i/>
      <sz val="11"/>
      <name val="Arial"/>
      <family val="2"/>
      <scheme val="minor"/>
    </font>
    <font>
      <i/>
      <sz val="8"/>
      <name val="Arial"/>
      <family val="2"/>
      <scheme val="minor"/>
    </font>
    <font>
      <b/>
      <sz val="8"/>
      <color theme="1"/>
      <name val="Arial"/>
      <family val="2"/>
      <scheme val="minor"/>
    </font>
    <font>
      <i/>
      <sz val="8"/>
      <color theme="0" tint="-0.49998474074526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3" fontId="5" fillId="0" borderId="0" xfId="1" applyNumberFormat="1" applyFont="1"/>
    <xf numFmtId="0" fontId="6" fillId="2" borderId="0" xfId="0" applyFont="1" applyFill="1"/>
    <xf numFmtId="164" fontId="7" fillId="2" borderId="0" xfId="1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3" fontId="2" fillId="0" borderId="0" xfId="1" applyNumberFormat="1" applyFont="1" applyFill="1" applyBorder="1"/>
    <xf numFmtId="3" fontId="7" fillId="2" borderId="0" xfId="1" applyNumberFormat="1" applyFont="1" applyFill="1" applyBorder="1"/>
    <xf numFmtId="0" fontId="6" fillId="2" borderId="3" xfId="0" applyFont="1" applyFill="1" applyBorder="1"/>
    <xf numFmtId="3" fontId="7" fillId="2" borderId="3" xfId="1" applyNumberFormat="1" applyFont="1" applyFill="1" applyBorder="1"/>
    <xf numFmtId="3" fontId="5" fillId="0" borderId="2" xfId="1" applyNumberFormat="1" applyFont="1" applyFill="1" applyBorder="1"/>
    <xf numFmtId="3" fontId="2" fillId="0" borderId="1" xfId="1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0" fontId="3" fillId="2" borderId="1" xfId="0" applyFont="1" applyFill="1" applyBorder="1"/>
    <xf numFmtId="0" fontId="3" fillId="0" borderId="2" xfId="0" applyFont="1" applyBorder="1"/>
    <xf numFmtId="0" fontId="10" fillId="0" borderId="0" xfId="0" applyFont="1" applyAlignment="1">
      <alignment horizontal="right"/>
    </xf>
    <xf numFmtId="3" fontId="3" fillId="0" borderId="0" xfId="0" applyNumberFormat="1" applyFont="1"/>
    <xf numFmtId="0" fontId="8" fillId="0" borderId="4" xfId="0" applyFont="1" applyBorder="1" applyAlignment="1">
      <alignment horizontal="right"/>
    </xf>
    <xf numFmtId="3" fontId="3" fillId="0" borderId="1" xfId="0" applyNumberFormat="1" applyFont="1" applyBorder="1"/>
    <xf numFmtId="0" fontId="12" fillId="0" borderId="0" xfId="0" applyFont="1" applyAlignment="1">
      <alignment horizontal="center"/>
    </xf>
    <xf numFmtId="3" fontId="11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99"/>
      <color rgb="FFFCD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SCH Generated by Undergraduate</a:t>
            </a:r>
            <a:r>
              <a:rPr lang="en-US" sz="900" b="1" baseline="0">
                <a:solidFill>
                  <a:sysClr val="windowText" lastClr="000000"/>
                </a:solidFill>
              </a:rPr>
              <a:t> Students</a:t>
            </a:r>
            <a:r>
              <a:rPr lang="en-US" sz="900" b="1">
                <a:solidFill>
                  <a:sysClr val="windowText" lastClr="000000"/>
                </a:solidFill>
              </a:rPr>
              <a:t>, 2023-24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0482180293501048"/>
          <c:w val="0.8692475940507437"/>
          <c:h val="0.7591456146106736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47-4276-9D8D-9CB07123D79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47-4276-9D8D-9CB07123D79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47-4276-9D8D-9CB07123D79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47-4276-9D8D-9CB07123D79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47-4276-9D8D-9CB07123D79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47-4276-9D8D-9CB07123D79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47-4276-9D8D-9CB07123D79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47-4276-9D8D-9CB07123D79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'SCH by College Prim POS Coll'!$O$75:$O$86</c15:sqref>
                  </c15:fullRef>
                </c:ext>
              </c:extLst>
              <c:f>('SCH by College Prim POS Coll'!$O$75:$O$76,'SCH by College Prim POS Coll'!$O$78:$O$79,'SCH by College Prim POS Coll'!$O$81:$O$82,'SCH by College Prim POS Coll'!$O$84,'SCH by College Prim POS Coll'!$O$86)</c:f>
              <c:strCache>
                <c:ptCount val="8"/>
                <c:pt idx="0">
                  <c:v>CLAS</c:v>
                </c:pt>
                <c:pt idx="1">
                  <c:v>Bus</c:v>
                </c:pt>
                <c:pt idx="2">
                  <c:v>Educ</c:v>
                </c:pt>
                <c:pt idx="3">
                  <c:v>Eng</c:v>
                </c:pt>
                <c:pt idx="4">
                  <c:v>Med</c:v>
                </c:pt>
                <c:pt idx="5">
                  <c:v>Nurs</c:v>
                </c:pt>
                <c:pt idx="6">
                  <c:v>PubHlth</c:v>
                </c:pt>
                <c:pt idx="7">
                  <c:v>UColl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 by College Prim POS Coll'!$P$75:$P$86</c15:sqref>
                  </c15:fullRef>
                </c:ext>
              </c:extLst>
              <c:f>('SCH by College Prim POS Coll'!$P$75:$P$76,'SCH by College Prim POS Coll'!$P$78:$P$79,'SCH by College Prim POS Coll'!$P$81:$P$82,'SCH by College Prim POS Coll'!$P$84,'SCH by College Prim POS Coll'!$P$86)</c:f>
              <c:numCache>
                <c:formatCode>0.0%</c:formatCode>
                <c:ptCount val="8"/>
                <c:pt idx="0">
                  <c:v>0.62886269763601088</c:v>
                </c:pt>
                <c:pt idx="1">
                  <c:v>0.17414504154827812</c:v>
                </c:pt>
                <c:pt idx="2">
                  <c:v>4.5864634401942751E-2</c:v>
                </c:pt>
                <c:pt idx="3">
                  <c:v>8.1063661133725096E-2</c:v>
                </c:pt>
                <c:pt idx="4">
                  <c:v>2.1441527476389263E-2</c:v>
                </c:pt>
                <c:pt idx="5">
                  <c:v>2.7440931790854495E-2</c:v>
                </c:pt>
                <c:pt idx="6">
                  <c:v>9.2315499012706383E-3</c:v>
                </c:pt>
                <c:pt idx="7">
                  <c:v>1.1949956111528721E-2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'SCH by College Prim POS Coll'!$P$80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Coll'!$P$85</c15:sqref>
                  <c15:spPr xmlns:c15="http://schemas.microsoft.com/office/drawing/2012/chart"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4-6947-4276-9D8D-9CB07123D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448759968"/>
        <c:axId val="448760360"/>
        <c:extLst/>
      </c:barChart>
      <c:catAx>
        <c:axId val="4487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0360"/>
        <c:crosses val="autoZero"/>
        <c:auto val="1"/>
        <c:lblAlgn val="ctr"/>
        <c:lblOffset val="100"/>
        <c:noMultiLvlLbl val="0"/>
      </c:catAx>
      <c:valAx>
        <c:axId val="44876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5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SCH</a:t>
            </a:r>
            <a:r>
              <a:rPr lang="en-US" sz="900" b="1" baseline="0">
                <a:solidFill>
                  <a:sysClr val="windowText" lastClr="000000"/>
                </a:solidFill>
              </a:rPr>
              <a:t> Generated by Graduate Students,</a:t>
            </a:r>
            <a:r>
              <a:rPr lang="en-US" sz="900" b="1">
                <a:solidFill>
                  <a:sysClr val="windowText" lastClr="000000"/>
                </a:solidFill>
              </a:rPr>
              <a:t> 2023-24</a:t>
            </a:r>
          </a:p>
        </c:rich>
      </c:tx>
      <c:layout>
        <c:manualLayout>
          <c:xMode val="edge"/>
          <c:yMode val="edge"/>
          <c:x val="0.11639642266938854"/>
          <c:y val="2.39282153539381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1530398322851153"/>
          <c:w val="0.8692475940507437"/>
          <c:h val="0.7535536964129483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AA-4684-8998-88CFCC04D23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AA-4684-8998-88CFCC04D23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AA-4684-8998-88CFCC04D23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AA-4684-8998-88CFCC04D23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AA-4684-8998-88CFCC04D23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AA-4684-8998-88CFCC04D23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AA-4684-8998-88CFCC04D23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AA-4684-8998-88CFCC04D23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AA-4684-8998-88CFCC04D23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7AA-4684-8998-88CFCC04D23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7AA-4684-8998-88CFCC04D23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'SCH by College Prim POS Coll'!$O$75:$O$86</c15:sqref>
                  </c15:fullRef>
                </c:ext>
              </c:extLst>
              <c:f>'SCH by College Prim POS Coll'!$O$75:$O$85</c:f>
              <c:strCache>
                <c:ptCount val="11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Educ</c:v>
                </c:pt>
                <c:pt idx="4">
                  <c:v>Eng</c:v>
                </c:pt>
                <c:pt idx="5">
                  <c:v>Law</c:v>
                </c:pt>
                <c:pt idx="6">
                  <c:v>Med</c:v>
                </c:pt>
                <c:pt idx="7">
                  <c:v>Nurs</c:v>
                </c:pt>
                <c:pt idx="8">
                  <c:v>Pharm</c:v>
                </c:pt>
                <c:pt idx="9">
                  <c:v>PubHlth</c:v>
                </c:pt>
                <c:pt idx="10">
                  <c:v>Grad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 by College Prim POS Coll'!$R$75:$R$86</c15:sqref>
                  </c15:fullRef>
                </c:ext>
              </c:extLst>
              <c:f>'SCH by College Prim POS Coll'!$R$75:$R$85</c:f>
              <c:numCache>
                <c:formatCode>0.0%</c:formatCode>
                <c:ptCount val="11"/>
                <c:pt idx="0">
                  <c:v>0.28131024766424439</c:v>
                </c:pt>
                <c:pt idx="1">
                  <c:v>0.26283738691976866</c:v>
                </c:pt>
                <c:pt idx="2">
                  <c:v>1.6776657274210294E-2</c:v>
                </c:pt>
                <c:pt idx="3">
                  <c:v>9.5219116120421179E-2</c:v>
                </c:pt>
                <c:pt idx="4">
                  <c:v>4.2868530327747296E-2</c:v>
                </c:pt>
                <c:pt idx="5">
                  <c:v>1.2420287705768944E-3</c:v>
                </c:pt>
                <c:pt idx="6">
                  <c:v>9.640553166246478E-2</c:v>
                </c:pt>
                <c:pt idx="7">
                  <c:v>5.9413465816402194E-2</c:v>
                </c:pt>
                <c:pt idx="8">
                  <c:v>6.4325967670176478E-3</c:v>
                </c:pt>
                <c:pt idx="9">
                  <c:v>5.2220821592762867E-2</c:v>
                </c:pt>
                <c:pt idx="10">
                  <c:v>8.5273617084383802E-2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6-A7AA-4684-8998-88CFCC04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448761144"/>
        <c:axId val="448761536"/>
        <c:extLst/>
      </c:barChart>
      <c:catAx>
        <c:axId val="4487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1536"/>
        <c:crosses val="autoZero"/>
        <c:auto val="1"/>
        <c:lblAlgn val="ctr"/>
        <c:lblOffset val="100"/>
        <c:noMultiLvlLbl val="0"/>
      </c:catAx>
      <c:valAx>
        <c:axId val="4487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SCH</a:t>
            </a:r>
            <a:r>
              <a:rPr lang="en-US" sz="900" b="1" baseline="0">
                <a:solidFill>
                  <a:sysClr val="windowText" lastClr="000000"/>
                </a:solidFill>
              </a:rPr>
              <a:t> Generated by Professional Students, 2023-24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1006289308176101"/>
          <c:w val="0.8692475940507437"/>
          <c:h val="0.72081694877960611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FC-4841-8934-B1049A868F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4FC-4841-8934-B1049A868F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4FC-4841-8934-B1049A868F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4FC-4841-8934-B1049A868F2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'SCH by College Prim POS Coll'!$O$75:$O$86</c15:sqref>
                  </c15:fullRef>
                </c:ext>
              </c:extLst>
              <c:f>('SCH by College Prim POS Coll'!$O$77,'SCH by College Prim POS Coll'!$O$80:$O$81,'SCH by College Prim POS Coll'!$O$83)</c:f>
              <c:strCache>
                <c:ptCount val="4"/>
                <c:pt idx="0">
                  <c:v>Dent</c:v>
                </c:pt>
                <c:pt idx="1">
                  <c:v>Law</c:v>
                </c:pt>
                <c:pt idx="2">
                  <c:v>Med</c:v>
                </c:pt>
                <c:pt idx="3">
                  <c:v>Pharm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 by College Prim POS Coll'!$T$75:$T$86</c15:sqref>
                  </c15:fullRef>
                </c:ext>
              </c:extLst>
              <c:f>('SCH by College Prim POS Coll'!$T$77,'SCH by College Prim POS Coll'!$T$80:$T$81,'SCH by College Prim POS Coll'!$T$83)</c:f>
              <c:numCache>
                <c:formatCode>0.0%</c:formatCode>
                <c:ptCount val="4"/>
                <c:pt idx="0">
                  <c:v>0.24814142874681144</c:v>
                </c:pt>
                <c:pt idx="1">
                  <c:v>0.20136681717115223</c:v>
                </c:pt>
                <c:pt idx="2">
                  <c:v>0.36400714782632421</c:v>
                </c:pt>
                <c:pt idx="3">
                  <c:v>0.18648460625571212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'SCH by College Prim POS Coll'!$T$75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Coll'!$T$76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Coll'!$T$78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Coll'!$T$79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Coll'!$T$82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Coll'!$T$84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Coll'!$T$85</c15:sqref>
                  <c15:spPr xmlns:c15="http://schemas.microsoft.com/office/drawing/2012/chart"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Prim POS Coll'!$T$86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D4FC-4841-8934-B1049A86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1"/>
        <c:overlap val="-27"/>
        <c:axId val="448762320"/>
        <c:axId val="448762712"/>
      </c:barChart>
      <c:catAx>
        <c:axId val="44876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2712"/>
        <c:crosses val="autoZero"/>
        <c:auto val="1"/>
        <c:lblAlgn val="ctr"/>
        <c:lblOffset val="100"/>
        <c:noMultiLvlLbl val="0"/>
      </c:catAx>
      <c:valAx>
        <c:axId val="44876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All SCH, 2023-24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1530398322851153"/>
          <c:w val="0.8692475940507437"/>
          <c:h val="0.70764745134674711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76-413E-BA1F-7369D6F4651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76-413E-BA1F-7369D6F4651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76-413E-BA1F-7369D6F4651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76-413E-BA1F-7369D6F4651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76-413E-BA1F-7369D6F4651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76-413E-BA1F-7369D6F4651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76-413E-BA1F-7369D6F4651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776-413E-BA1F-7369D6F4651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776-413E-BA1F-7369D6F4651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776-413E-BA1F-7369D6F4651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776-413E-BA1F-7369D6F4651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776-413E-BA1F-7369D6F46519}"/>
              </c:ext>
            </c:extLst>
          </c:dPt>
          <c:cat>
            <c:strRef>
              <c:f>'SCH by College Prim POS Coll'!$O$75:$O$86</c:f>
              <c:strCache>
                <c:ptCount val="12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Educ</c:v>
                </c:pt>
                <c:pt idx="4">
                  <c:v>Eng</c:v>
                </c:pt>
                <c:pt idx="5">
                  <c:v>Law</c:v>
                </c:pt>
                <c:pt idx="6">
                  <c:v>Med</c:v>
                </c:pt>
                <c:pt idx="7">
                  <c:v>Nurs</c:v>
                </c:pt>
                <c:pt idx="8">
                  <c:v>Pharm</c:v>
                </c:pt>
                <c:pt idx="9">
                  <c:v>PubHlth</c:v>
                </c:pt>
                <c:pt idx="10">
                  <c:v>Grad</c:v>
                </c:pt>
                <c:pt idx="11">
                  <c:v>UColl</c:v>
                </c:pt>
              </c:strCache>
            </c:strRef>
          </c:cat>
          <c:val>
            <c:numRef>
              <c:f>'SCH by College Prim POS Coll'!$V$75:$V$86</c:f>
              <c:numCache>
                <c:formatCode>0.0%</c:formatCode>
                <c:ptCount val="12"/>
                <c:pt idx="0">
                  <c:v>0.52638398548592724</c:v>
                </c:pt>
                <c:pt idx="1">
                  <c:v>0.17022531136608807</c:v>
                </c:pt>
                <c:pt idx="2">
                  <c:v>2.4518240659017358E-2</c:v>
                </c:pt>
                <c:pt idx="3">
                  <c:v>4.8270324605276062E-2</c:v>
                </c:pt>
                <c:pt idx="4">
                  <c:v>6.8727321761302348E-2</c:v>
                </c:pt>
                <c:pt idx="5">
                  <c:v>1.8260272629204669E-2</c:v>
                </c:pt>
                <c:pt idx="6">
                  <c:v>6.2140825733058742E-2</c:v>
                </c:pt>
                <c:pt idx="7">
                  <c:v>2.9203442188879082E-2</c:v>
                </c:pt>
                <c:pt idx="8">
                  <c:v>1.7609345886044916E-2</c:v>
                </c:pt>
                <c:pt idx="9">
                  <c:v>1.4087476708835932E-2</c:v>
                </c:pt>
                <c:pt idx="10">
                  <c:v>1.1277826811807395E-2</c:v>
                </c:pt>
                <c:pt idx="11">
                  <c:v>9.2956261645582034E-3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776-413E-BA1F-7369D6F4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448763496"/>
        <c:axId val="448763888"/>
      </c:barChart>
      <c:catAx>
        <c:axId val="44876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3888"/>
        <c:crosses val="autoZero"/>
        <c:auto val="1"/>
        <c:lblAlgn val="ctr"/>
        <c:lblOffset val="100"/>
        <c:noMultiLvlLbl val="0"/>
      </c:catAx>
      <c:valAx>
        <c:axId val="44876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3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9525</xdr:rowOff>
    </xdr:from>
    <xdr:to>
      <xdr:col>5</xdr:col>
      <xdr:colOff>597027</xdr:colOff>
      <xdr:row>87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DD8066-BEC9-41CE-A676-5DB91E7C7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708024</xdr:colOff>
      <xdr:row>62</xdr:row>
      <xdr:rowOff>9525</xdr:rowOff>
    </xdr:from>
    <xdr:to>
      <xdr:col>11</xdr:col>
      <xdr:colOff>724026</xdr:colOff>
      <xdr:row>87</xdr:row>
      <xdr:rowOff>92075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75EA8D-AFE5-42CF-880D-DBF8EE315C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88</xdr:row>
      <xdr:rowOff>25400</xdr:rowOff>
    </xdr:from>
    <xdr:to>
      <xdr:col>5</xdr:col>
      <xdr:colOff>597027</xdr:colOff>
      <xdr:row>113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5E63DD-4A43-4FC1-B821-33E59BF52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704850</xdr:colOff>
      <xdr:row>88</xdr:row>
      <xdr:rowOff>25400</xdr:rowOff>
    </xdr:from>
    <xdr:to>
      <xdr:col>11</xdr:col>
      <xdr:colOff>720852</xdr:colOff>
      <xdr:row>113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7EB525-F1EB-48E7-8952-A9A19906FD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E5E4-A315-40EE-A38E-D4CE3464091E}">
  <dimension ref="A1:AG88"/>
  <sheetViews>
    <sheetView tabSelected="1" zoomScaleNormal="100" zoomScaleSheetLayoutView="100" workbookViewId="0">
      <selection activeCell="P19" sqref="P19"/>
    </sheetView>
  </sheetViews>
  <sheetFormatPr defaultColWidth="9" defaultRowHeight="10" x14ac:dyDescent="0.2"/>
  <cols>
    <col min="1" max="1" width="5.58203125" style="2" customWidth="1"/>
    <col min="2" max="2" width="15.58203125" style="2" customWidth="1"/>
    <col min="3" max="12" width="9.58203125" style="2" customWidth="1"/>
    <col min="13" max="13" width="4.75" style="2" customWidth="1"/>
    <col min="14" max="14" width="4.08203125" style="2" customWidth="1"/>
    <col min="15" max="15" width="9" style="18"/>
    <col min="16" max="23" width="9.25" style="18" customWidth="1"/>
    <col min="24" max="24" width="4.58203125" style="18" customWidth="1"/>
    <col min="25" max="25" width="6.83203125" style="30" customWidth="1"/>
    <col min="26" max="16384" width="9" style="2"/>
  </cols>
  <sheetData>
    <row r="1" spans="1:25" customFormat="1" ht="14" x14ac:dyDescent="0.3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6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0.5" x14ac:dyDescent="0.25">
      <c r="A3" s="4" t="s">
        <v>0</v>
      </c>
      <c r="B3" s="5"/>
      <c r="C3" s="28" t="s">
        <v>36</v>
      </c>
      <c r="D3" s="28" t="s">
        <v>37</v>
      </c>
      <c r="E3" s="28" t="s">
        <v>38</v>
      </c>
      <c r="F3" s="28" t="s">
        <v>41</v>
      </c>
      <c r="G3" s="28" t="s">
        <v>42</v>
      </c>
      <c r="H3" s="28" t="s">
        <v>43</v>
      </c>
      <c r="I3" s="28" t="s">
        <v>44</v>
      </c>
      <c r="J3" s="28" t="s">
        <v>45</v>
      </c>
      <c r="K3" s="28" t="s">
        <v>46</v>
      </c>
      <c r="L3" s="28" t="s">
        <v>47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0.5" x14ac:dyDescent="0.25">
      <c r="A4" s="6" t="s">
        <v>1</v>
      </c>
      <c r="B4" s="1"/>
      <c r="C4" s="7">
        <f t="shared" ref="C4:G4" si="0">SUM(C5:C16)</f>
        <v>613664</v>
      </c>
      <c r="D4" s="7">
        <f t="shared" si="0"/>
        <v>637427</v>
      </c>
      <c r="E4" s="7">
        <f t="shared" si="0"/>
        <v>667937</v>
      </c>
      <c r="F4" s="7">
        <f t="shared" si="0"/>
        <v>680569</v>
      </c>
      <c r="G4" s="7">
        <f t="shared" si="0"/>
        <v>685141</v>
      </c>
      <c r="H4" s="7">
        <f t="shared" ref="H4:K4" si="1">SUM(H5:H16)</f>
        <v>661358</v>
      </c>
      <c r="I4" s="7">
        <f t="shared" si="1"/>
        <v>627465</v>
      </c>
      <c r="J4" s="7">
        <f t="shared" si="1"/>
        <v>609146</v>
      </c>
      <c r="K4" s="7">
        <f t="shared" si="1"/>
        <v>620770</v>
      </c>
      <c r="L4" s="7">
        <f t="shared" ref="L4" si="2">SUM(L5:L16)</f>
        <v>634563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6"/>
      <c r="B5" s="1" t="s">
        <v>2</v>
      </c>
      <c r="C5" s="27">
        <v>424612</v>
      </c>
      <c r="D5" s="27">
        <v>438623</v>
      </c>
      <c r="E5" s="27">
        <v>458993</v>
      </c>
      <c r="F5" s="27">
        <v>465769</v>
      </c>
      <c r="G5" s="27">
        <v>461100</v>
      </c>
      <c r="H5" s="27">
        <v>439247</v>
      </c>
      <c r="I5" s="27">
        <v>408073</v>
      </c>
      <c r="J5" s="27">
        <v>389017</v>
      </c>
      <c r="K5" s="27">
        <v>394459</v>
      </c>
      <c r="L5" s="27">
        <v>399053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6"/>
      <c r="B6" s="1" t="s">
        <v>3</v>
      </c>
      <c r="C6" s="27">
        <v>79790</v>
      </c>
      <c r="D6" s="27">
        <v>83890</v>
      </c>
      <c r="E6" s="27">
        <v>87418</v>
      </c>
      <c r="F6" s="27">
        <v>92489</v>
      </c>
      <c r="G6" s="27">
        <v>98967</v>
      </c>
      <c r="H6" s="27">
        <v>95224</v>
      </c>
      <c r="I6" s="27">
        <v>94129</v>
      </c>
      <c r="J6" s="27">
        <v>96859</v>
      </c>
      <c r="K6" s="27">
        <v>102274</v>
      </c>
      <c r="L6" s="27">
        <v>110506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idden="1" x14ac:dyDescent="0.2">
      <c r="A7" s="6"/>
      <c r="B7" s="1" t="s">
        <v>4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6"/>
      <c r="B8" s="1" t="s">
        <v>5</v>
      </c>
      <c r="C8" s="27">
        <v>11018</v>
      </c>
      <c r="D8" s="27">
        <v>12012</v>
      </c>
      <c r="E8" s="27">
        <v>12561</v>
      </c>
      <c r="F8" s="27">
        <v>13884</v>
      </c>
      <c r="G8" s="27">
        <v>15345</v>
      </c>
      <c r="H8" s="27">
        <v>19821</v>
      </c>
      <c r="I8" s="27">
        <v>22036</v>
      </c>
      <c r="J8" s="27">
        <v>26098</v>
      </c>
      <c r="K8" s="27">
        <v>28896</v>
      </c>
      <c r="L8" s="27">
        <v>29104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6"/>
      <c r="B9" s="1" t="s">
        <v>7</v>
      </c>
      <c r="C9" s="27">
        <v>64792</v>
      </c>
      <c r="D9" s="27">
        <v>66487</v>
      </c>
      <c r="E9" s="27">
        <v>70241</v>
      </c>
      <c r="F9" s="27">
        <v>68205</v>
      </c>
      <c r="G9" s="27">
        <v>66931</v>
      </c>
      <c r="H9" s="27">
        <v>63629</v>
      </c>
      <c r="I9" s="27">
        <v>58819</v>
      </c>
      <c r="J9" s="27">
        <v>53648</v>
      </c>
      <c r="K9" s="27">
        <v>52442</v>
      </c>
      <c r="L9" s="27">
        <v>51440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6"/>
      <c r="B10" s="1" t="s">
        <v>8</v>
      </c>
      <c r="C10" s="27">
        <v>6</v>
      </c>
      <c r="D10" s="27">
        <v>3</v>
      </c>
      <c r="E10" s="27">
        <v>0</v>
      </c>
      <c r="F10" s="27">
        <v>0</v>
      </c>
      <c r="G10" s="27">
        <v>3</v>
      </c>
      <c r="H10" s="27">
        <v>9</v>
      </c>
      <c r="I10" s="27">
        <v>0</v>
      </c>
      <c r="J10" s="27">
        <v>0</v>
      </c>
      <c r="K10" s="27">
        <v>0</v>
      </c>
      <c r="L10" s="27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6"/>
      <c r="B11" s="1" t="s">
        <v>13</v>
      </c>
      <c r="C11" s="27">
        <v>10515</v>
      </c>
      <c r="D11" s="27">
        <v>11433</v>
      </c>
      <c r="E11" s="27">
        <v>11619</v>
      </c>
      <c r="F11" s="27">
        <v>12484</v>
      </c>
      <c r="G11" s="27">
        <v>12538</v>
      </c>
      <c r="H11" s="27">
        <v>12329</v>
      </c>
      <c r="I11" s="27">
        <v>12213</v>
      </c>
      <c r="J11" s="27">
        <v>11875</v>
      </c>
      <c r="K11" s="27">
        <v>12707</v>
      </c>
      <c r="L11" s="27">
        <v>13606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6"/>
      <c r="B12" s="1" t="s">
        <v>15</v>
      </c>
      <c r="C12" s="27">
        <v>14362</v>
      </c>
      <c r="D12" s="27">
        <v>15828</v>
      </c>
      <c r="E12" s="27">
        <v>16578</v>
      </c>
      <c r="F12" s="27">
        <v>16117</v>
      </c>
      <c r="G12" s="27">
        <v>16585</v>
      </c>
      <c r="H12" s="27">
        <v>16546</v>
      </c>
      <c r="I12" s="27">
        <v>17213</v>
      </c>
      <c r="J12" s="27">
        <v>17644</v>
      </c>
      <c r="K12" s="27">
        <v>17339</v>
      </c>
      <c r="L12" s="27">
        <v>17413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6"/>
      <c r="B13" s="1" t="s">
        <v>26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4</v>
      </c>
      <c r="I13" s="27">
        <v>0</v>
      </c>
      <c r="J13" s="27">
        <v>0</v>
      </c>
      <c r="K13" s="27">
        <v>0</v>
      </c>
      <c r="L13" s="27"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A14" s="6"/>
      <c r="B14" s="1" t="s">
        <v>17</v>
      </c>
      <c r="C14" s="27">
        <v>3</v>
      </c>
      <c r="D14" s="27">
        <v>9</v>
      </c>
      <c r="E14" s="27">
        <v>946</v>
      </c>
      <c r="F14" s="27">
        <v>2353</v>
      </c>
      <c r="G14" s="27">
        <v>4834</v>
      </c>
      <c r="H14" s="27">
        <v>6397</v>
      </c>
      <c r="I14" s="27">
        <v>7124</v>
      </c>
      <c r="J14" s="27">
        <v>6499</v>
      </c>
      <c r="K14" s="27">
        <v>5750</v>
      </c>
      <c r="L14" s="27">
        <v>5858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idden="1" x14ac:dyDescent="0.2">
      <c r="A15" s="6"/>
      <c r="B15" s="1" t="s">
        <v>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10"/>
      <c r="B16" s="11" t="s">
        <v>19</v>
      </c>
      <c r="C16" s="29">
        <v>8566</v>
      </c>
      <c r="D16" s="29">
        <v>9142</v>
      </c>
      <c r="E16" s="29">
        <v>9581</v>
      </c>
      <c r="F16" s="29">
        <v>9268</v>
      </c>
      <c r="G16" s="29">
        <v>8838</v>
      </c>
      <c r="H16" s="29">
        <v>8152</v>
      </c>
      <c r="I16" s="29">
        <v>7858</v>
      </c>
      <c r="J16" s="29">
        <v>7506</v>
      </c>
      <c r="K16" s="29">
        <v>6903</v>
      </c>
      <c r="L16" s="29">
        <v>7583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0.5" x14ac:dyDescent="0.25">
      <c r="A17" s="1" t="s">
        <v>21</v>
      </c>
      <c r="B17" s="1"/>
      <c r="C17" s="7">
        <f t="shared" ref="C17:I17" si="3">SUM(C18:C29)</f>
        <v>100817</v>
      </c>
      <c r="D17" s="7">
        <f t="shared" si="3"/>
        <v>96049</v>
      </c>
      <c r="E17" s="7">
        <f t="shared" si="3"/>
        <v>97419</v>
      </c>
      <c r="F17" s="7">
        <f t="shared" si="3"/>
        <v>98450</v>
      </c>
      <c r="G17" s="7">
        <f t="shared" si="3"/>
        <v>100275</v>
      </c>
      <c r="H17" s="7">
        <f t="shared" si="3"/>
        <v>102226</v>
      </c>
      <c r="I17" s="7">
        <f t="shared" si="3"/>
        <v>108590</v>
      </c>
      <c r="J17" s="7">
        <f t="shared" ref="J17:K17" si="4">SUM(J18:J29)</f>
        <v>113540</v>
      </c>
      <c r="K17" s="7">
        <f t="shared" si="4"/>
        <v>111020</v>
      </c>
      <c r="L17" s="7">
        <f t="shared" ref="L17" si="5">SUM(L18:L29)</f>
        <v>107888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1"/>
      <c r="B18" s="1" t="s">
        <v>2</v>
      </c>
      <c r="C18" s="27">
        <v>34464</v>
      </c>
      <c r="D18" s="27">
        <v>33757</v>
      </c>
      <c r="E18" s="27">
        <v>32822</v>
      </c>
      <c r="F18" s="27">
        <v>32452</v>
      </c>
      <c r="G18" s="27">
        <v>33343</v>
      </c>
      <c r="H18" s="27">
        <v>33345</v>
      </c>
      <c r="I18" s="27">
        <v>32486</v>
      </c>
      <c r="J18" s="27">
        <v>32510</v>
      </c>
      <c r="K18" s="27">
        <v>32048</v>
      </c>
      <c r="L18" s="27">
        <v>30350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1"/>
      <c r="B19" s="1" t="s">
        <v>3</v>
      </c>
      <c r="C19" s="27">
        <v>21612</v>
      </c>
      <c r="D19" s="27">
        <v>19729</v>
      </c>
      <c r="E19" s="27">
        <v>20239</v>
      </c>
      <c r="F19" s="27">
        <v>21219</v>
      </c>
      <c r="G19" s="27">
        <v>22398</v>
      </c>
      <c r="H19" s="27">
        <v>22292</v>
      </c>
      <c r="I19" s="27">
        <v>27071</v>
      </c>
      <c r="J19" s="27">
        <v>30049</v>
      </c>
      <c r="K19" s="27">
        <v>29471</v>
      </c>
      <c r="L19" s="27">
        <v>28357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1"/>
      <c r="B20" s="1" t="s">
        <v>4</v>
      </c>
      <c r="C20" s="27">
        <v>810</v>
      </c>
      <c r="D20" s="27">
        <v>938</v>
      </c>
      <c r="E20" s="27">
        <v>856</v>
      </c>
      <c r="F20" s="27">
        <v>1037</v>
      </c>
      <c r="G20" s="27">
        <v>912</v>
      </c>
      <c r="H20" s="27">
        <v>1424</v>
      </c>
      <c r="I20" s="27">
        <v>1794</v>
      </c>
      <c r="J20" s="27">
        <v>1745</v>
      </c>
      <c r="K20" s="27">
        <v>1699</v>
      </c>
      <c r="L20" s="27">
        <v>1810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1"/>
      <c r="B21" s="1" t="s">
        <v>5</v>
      </c>
      <c r="C21" s="27">
        <v>10971</v>
      </c>
      <c r="D21" s="27">
        <v>10261</v>
      </c>
      <c r="E21" s="27">
        <v>10036</v>
      </c>
      <c r="F21" s="27">
        <v>9884</v>
      </c>
      <c r="G21" s="27">
        <v>9793</v>
      </c>
      <c r="H21" s="27">
        <v>10052</v>
      </c>
      <c r="I21" s="27">
        <v>11175</v>
      </c>
      <c r="J21" s="27">
        <v>12396</v>
      </c>
      <c r="K21" s="27">
        <v>11033</v>
      </c>
      <c r="L21" s="27">
        <v>10273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1"/>
      <c r="B22" s="1" t="s">
        <v>7</v>
      </c>
      <c r="C22" s="27">
        <v>4851</v>
      </c>
      <c r="D22" s="27">
        <v>4480</v>
      </c>
      <c r="E22" s="27">
        <v>4384</v>
      </c>
      <c r="F22" s="27">
        <v>4242</v>
      </c>
      <c r="G22" s="27">
        <v>4623</v>
      </c>
      <c r="H22" s="27">
        <v>4651</v>
      </c>
      <c r="I22" s="27">
        <v>4441</v>
      </c>
      <c r="J22" s="27">
        <v>4821</v>
      </c>
      <c r="K22" s="27">
        <v>4360</v>
      </c>
      <c r="L22" s="27">
        <v>4625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1"/>
      <c r="B23" s="1" t="s">
        <v>8</v>
      </c>
      <c r="C23" s="27">
        <v>529</v>
      </c>
      <c r="D23" s="27">
        <v>294</v>
      </c>
      <c r="E23" s="27">
        <v>402</v>
      </c>
      <c r="F23" s="27">
        <v>235</v>
      </c>
      <c r="G23" s="27">
        <v>373</v>
      </c>
      <c r="H23" s="27">
        <v>432</v>
      </c>
      <c r="I23" s="27">
        <v>146</v>
      </c>
      <c r="J23" s="27">
        <v>125</v>
      </c>
      <c r="K23" s="27">
        <v>102</v>
      </c>
      <c r="L23" s="27">
        <v>134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1"/>
      <c r="B24" s="1" t="s">
        <v>13</v>
      </c>
      <c r="C24" s="27">
        <v>8325</v>
      </c>
      <c r="D24" s="27">
        <v>7886</v>
      </c>
      <c r="E24" s="27">
        <v>8891</v>
      </c>
      <c r="F24" s="27">
        <v>8470</v>
      </c>
      <c r="G24" s="27">
        <v>8480</v>
      </c>
      <c r="H24" s="27">
        <v>8570</v>
      </c>
      <c r="I24" s="27">
        <v>8965</v>
      </c>
      <c r="J24" s="27">
        <v>9182</v>
      </c>
      <c r="K24" s="27">
        <v>10255</v>
      </c>
      <c r="L24" s="27">
        <v>10401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1"/>
      <c r="B25" s="1" t="s">
        <v>15</v>
      </c>
      <c r="C25" s="27">
        <v>3937</v>
      </c>
      <c r="D25" s="27">
        <v>3921</v>
      </c>
      <c r="E25" s="27">
        <v>4502</v>
      </c>
      <c r="F25" s="27">
        <v>4622</v>
      </c>
      <c r="G25" s="27">
        <v>4764</v>
      </c>
      <c r="H25" s="27">
        <v>5043</v>
      </c>
      <c r="I25" s="27">
        <v>5054</v>
      </c>
      <c r="J25" s="27">
        <v>5945</v>
      </c>
      <c r="K25" s="27">
        <v>5816</v>
      </c>
      <c r="L25" s="27">
        <v>6410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1"/>
      <c r="B26" s="1" t="s">
        <v>26</v>
      </c>
      <c r="C26" s="27">
        <v>1222</v>
      </c>
      <c r="D26" s="27">
        <v>1055</v>
      </c>
      <c r="E26" s="27">
        <v>1022</v>
      </c>
      <c r="F26" s="27">
        <v>988</v>
      </c>
      <c r="G26" s="27">
        <v>977</v>
      </c>
      <c r="H26" s="27">
        <v>1007</v>
      </c>
      <c r="I26" s="27">
        <v>864</v>
      </c>
      <c r="J26" s="27">
        <v>706</v>
      </c>
      <c r="K26" s="27">
        <v>657</v>
      </c>
      <c r="L26" s="27">
        <v>694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1"/>
      <c r="B27" s="1" t="s">
        <v>17</v>
      </c>
      <c r="C27" s="27">
        <v>5836</v>
      </c>
      <c r="D27" s="27">
        <v>6183</v>
      </c>
      <c r="E27" s="27">
        <v>6298</v>
      </c>
      <c r="F27" s="27">
        <v>6420</v>
      </c>
      <c r="G27" s="27">
        <v>5878</v>
      </c>
      <c r="H27" s="27">
        <v>6322</v>
      </c>
      <c r="I27" s="27">
        <v>7392</v>
      </c>
      <c r="J27" s="27">
        <v>7094</v>
      </c>
      <c r="K27" s="27">
        <v>6717</v>
      </c>
      <c r="L27" s="27">
        <v>5634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1"/>
      <c r="B28" s="1" t="s">
        <v>29</v>
      </c>
      <c r="C28" s="27">
        <v>8236</v>
      </c>
      <c r="D28" s="27">
        <v>7545</v>
      </c>
      <c r="E28" s="27">
        <v>7967</v>
      </c>
      <c r="F28" s="27">
        <v>8881</v>
      </c>
      <c r="G28" s="27">
        <v>8722</v>
      </c>
      <c r="H28" s="27">
        <v>9076</v>
      </c>
      <c r="I28" s="27">
        <v>9202</v>
      </c>
      <c r="J28" s="27">
        <v>8967</v>
      </c>
      <c r="K28" s="27">
        <v>8862</v>
      </c>
      <c r="L28" s="27">
        <v>9200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11"/>
      <c r="B29" s="11" t="s">
        <v>19</v>
      </c>
      <c r="C29" s="29">
        <v>24</v>
      </c>
      <c r="D29" s="29">
        <v>0</v>
      </c>
      <c r="E29" s="29">
        <v>0</v>
      </c>
      <c r="F29" s="29">
        <v>0</v>
      </c>
      <c r="G29" s="29">
        <v>12</v>
      </c>
      <c r="H29" s="29">
        <v>12</v>
      </c>
      <c r="I29" s="29">
        <v>0</v>
      </c>
      <c r="J29" s="29">
        <v>0</v>
      </c>
      <c r="K29" s="29">
        <v>0</v>
      </c>
      <c r="L29" s="29"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0.5" x14ac:dyDescent="0.25">
      <c r="A30" s="1" t="s">
        <v>31</v>
      </c>
      <c r="B30" s="1"/>
      <c r="C30" s="7">
        <f t="shared" ref="C30:K30" si="6">SUM(C31:C42)</f>
        <v>73009</v>
      </c>
      <c r="D30" s="7">
        <f t="shared" si="6"/>
        <v>72607</v>
      </c>
      <c r="E30" s="7">
        <f t="shared" si="6"/>
        <v>75612</v>
      </c>
      <c r="F30" s="7">
        <f t="shared" si="6"/>
        <v>75378</v>
      </c>
      <c r="G30" s="7">
        <f t="shared" si="6"/>
        <v>75296</v>
      </c>
      <c r="H30" s="7">
        <f t="shared" si="6"/>
        <v>76075</v>
      </c>
      <c r="I30" s="7">
        <f t="shared" si="6"/>
        <v>75890</v>
      </c>
      <c r="J30" s="7">
        <f t="shared" si="6"/>
        <v>75256</v>
      </c>
      <c r="K30" s="7">
        <f t="shared" si="6"/>
        <v>75512</v>
      </c>
      <c r="L30" s="7">
        <f t="shared" ref="L30" si="7">SUM(L31:L42)</f>
        <v>73309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idden="1" x14ac:dyDescent="0.2">
      <c r="A31" s="1"/>
      <c r="B31" s="1" t="s">
        <v>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idden="1" x14ac:dyDescent="0.2">
      <c r="A32" s="1"/>
      <c r="B32" s="1" t="s">
        <v>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33" x14ac:dyDescent="0.2">
      <c r="A33" s="1"/>
      <c r="B33" s="1" t="s">
        <v>4</v>
      </c>
      <c r="C33" s="27">
        <v>18216</v>
      </c>
      <c r="D33" s="27">
        <v>17602</v>
      </c>
      <c r="E33" s="27">
        <v>18316</v>
      </c>
      <c r="F33" s="27">
        <v>18576</v>
      </c>
      <c r="G33" s="27">
        <v>18947</v>
      </c>
      <c r="H33" s="27">
        <v>18967</v>
      </c>
      <c r="I33" s="27">
        <v>17346</v>
      </c>
      <c r="J33" s="27">
        <v>18382</v>
      </c>
      <c r="K33" s="27">
        <v>18658</v>
      </c>
      <c r="L33" s="27">
        <v>18191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33" hidden="1" x14ac:dyDescent="0.2">
      <c r="A34" s="1"/>
      <c r="B34" s="1" t="s">
        <v>5</v>
      </c>
      <c r="C34" s="27"/>
      <c r="D34" s="27"/>
      <c r="E34" s="27"/>
      <c r="F34" s="2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33" hidden="1" x14ac:dyDescent="0.2">
      <c r="A35" s="1"/>
      <c r="B35" s="1" t="s">
        <v>7</v>
      </c>
      <c r="C35" s="27"/>
      <c r="D35" s="27"/>
      <c r="E35" s="27"/>
      <c r="F35" s="2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33" x14ac:dyDescent="0.2">
      <c r="A36" s="1"/>
      <c r="B36" s="1" t="s">
        <v>8</v>
      </c>
      <c r="C36" s="27">
        <v>11139</v>
      </c>
      <c r="D36" s="27">
        <v>11334</v>
      </c>
      <c r="E36" s="27">
        <v>11968</v>
      </c>
      <c r="F36" s="27">
        <v>11881</v>
      </c>
      <c r="G36" s="27">
        <v>11983</v>
      </c>
      <c r="H36" s="27">
        <v>12137</v>
      </c>
      <c r="I36" s="27">
        <v>13911</v>
      </c>
      <c r="J36" s="27">
        <v>14650</v>
      </c>
      <c r="K36" s="27">
        <v>14791</v>
      </c>
      <c r="L36" s="27">
        <v>14762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33" x14ac:dyDescent="0.2">
      <c r="A37" s="1"/>
      <c r="B37" s="1" t="s">
        <v>13</v>
      </c>
      <c r="C37" s="27">
        <v>27294</v>
      </c>
      <c r="D37" s="27">
        <v>27219</v>
      </c>
      <c r="E37" s="27">
        <v>28408</v>
      </c>
      <c r="F37" s="27">
        <v>28288</v>
      </c>
      <c r="G37" s="27">
        <v>27884</v>
      </c>
      <c r="H37" s="27">
        <v>28125</v>
      </c>
      <c r="I37" s="27">
        <v>27688</v>
      </c>
      <c r="J37" s="27">
        <v>27824</v>
      </c>
      <c r="K37" s="27">
        <v>26329</v>
      </c>
      <c r="L37" s="27">
        <v>26685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33" hidden="1" x14ac:dyDescent="0.2">
      <c r="A38" s="1"/>
      <c r="B38" s="1" t="s">
        <v>15</v>
      </c>
      <c r="C38" s="27"/>
      <c r="D38" s="27"/>
      <c r="E38" s="27"/>
      <c r="F38" s="2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33" x14ac:dyDescent="0.2">
      <c r="A39" s="10"/>
      <c r="B39" s="11" t="s">
        <v>26</v>
      </c>
      <c r="C39" s="29">
        <v>16360</v>
      </c>
      <c r="D39" s="29">
        <v>16452</v>
      </c>
      <c r="E39" s="29">
        <v>16920</v>
      </c>
      <c r="F39" s="29">
        <v>16633</v>
      </c>
      <c r="G39" s="29">
        <v>16482</v>
      </c>
      <c r="H39" s="29">
        <v>16846</v>
      </c>
      <c r="I39" s="29">
        <v>16945</v>
      </c>
      <c r="J39" s="29">
        <v>14400</v>
      </c>
      <c r="K39" s="29">
        <v>15734</v>
      </c>
      <c r="L39" s="29">
        <v>13671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33" hidden="1" x14ac:dyDescent="0.2">
      <c r="A40" s="1"/>
      <c r="B40" s="1" t="s">
        <v>17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33" hidden="1" x14ac:dyDescent="0.2">
      <c r="A41" s="1"/>
      <c r="B41" s="1" t="s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33" hidden="1" x14ac:dyDescent="0.2">
      <c r="A42" s="11"/>
      <c r="B42" s="11" t="s">
        <v>19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33" s="3" customFormat="1" ht="10.5" hidden="1" x14ac:dyDescent="0.25">
      <c r="A43" s="10" t="s">
        <v>32</v>
      </c>
      <c r="B43" s="11"/>
      <c r="C43" s="31">
        <f t="shared" ref="C43:K43" si="8">SUM(C44:C47)</f>
        <v>0</v>
      </c>
      <c r="D43" s="31">
        <f t="shared" si="8"/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  <c r="H43" s="31">
        <f t="shared" si="8"/>
        <v>0</v>
      </c>
      <c r="I43" s="31">
        <f t="shared" si="8"/>
        <v>0</v>
      </c>
      <c r="J43" s="31">
        <f t="shared" si="8"/>
        <v>0</v>
      </c>
      <c r="K43" s="31">
        <f t="shared" si="8"/>
        <v>0</v>
      </c>
      <c r="L43" s="31">
        <f t="shared" ref="L43" si="9">SUM(L44:L47)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33" s="3" customFormat="1" hidden="1" x14ac:dyDescent="0.2">
      <c r="A44" s="1"/>
      <c r="B44" s="1" t="s">
        <v>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33" s="3" customFormat="1" hidden="1" x14ac:dyDescent="0.2">
      <c r="A45" s="1"/>
      <c r="B45" s="1" t="s">
        <v>13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33" s="3" customFormat="1" hidden="1" x14ac:dyDescent="0.2">
      <c r="A46" s="1"/>
      <c r="B46" s="1" t="s">
        <v>17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33" s="3" customFormat="1" hidden="1" x14ac:dyDescent="0.2">
      <c r="A47" s="11"/>
      <c r="B47" s="11" t="s">
        <v>29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" customFormat="1" ht="10.5" x14ac:dyDescent="0.25">
      <c r="A48" s="11" t="s">
        <v>33</v>
      </c>
      <c r="B48" s="25"/>
      <c r="C48" s="16">
        <f t="shared" ref="C48:K48" si="10">SUM(C49:C60)</f>
        <v>787490</v>
      </c>
      <c r="D48" s="16">
        <f t="shared" si="10"/>
        <v>806083</v>
      </c>
      <c r="E48" s="16">
        <f t="shared" si="10"/>
        <v>840968</v>
      </c>
      <c r="F48" s="16">
        <f t="shared" si="10"/>
        <v>854397</v>
      </c>
      <c r="G48" s="16">
        <f t="shared" si="10"/>
        <v>860712</v>
      </c>
      <c r="H48" s="16">
        <f t="shared" si="10"/>
        <v>839659</v>
      </c>
      <c r="I48" s="16">
        <f t="shared" si="10"/>
        <v>811945</v>
      </c>
      <c r="J48" s="16">
        <f t="shared" si="10"/>
        <v>797942</v>
      </c>
      <c r="K48" s="16">
        <f t="shared" si="10"/>
        <v>807302</v>
      </c>
      <c r="L48" s="16">
        <f t="shared" ref="L48" si="11">SUM(L49:L60)</f>
        <v>815760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3" customFormat="1" x14ac:dyDescent="0.2">
      <c r="A49" s="1"/>
      <c r="B49" s="1" t="s">
        <v>2</v>
      </c>
      <c r="C49" s="12">
        <f t="shared" ref="C49:K49" si="12">SUM(C5,C18,C31,C44)</f>
        <v>459076</v>
      </c>
      <c r="D49" s="12">
        <f t="shared" si="12"/>
        <v>472380</v>
      </c>
      <c r="E49" s="12">
        <f t="shared" si="12"/>
        <v>491815</v>
      </c>
      <c r="F49" s="12">
        <f t="shared" si="12"/>
        <v>498221</v>
      </c>
      <c r="G49" s="12">
        <f t="shared" si="12"/>
        <v>494443</v>
      </c>
      <c r="H49" s="12">
        <f t="shared" si="12"/>
        <v>472592</v>
      </c>
      <c r="I49" s="12">
        <f t="shared" si="12"/>
        <v>440559</v>
      </c>
      <c r="J49" s="12">
        <f t="shared" si="12"/>
        <v>421527</v>
      </c>
      <c r="K49" s="12">
        <f t="shared" si="12"/>
        <v>426507</v>
      </c>
      <c r="L49" s="12">
        <f t="shared" ref="L49" si="13">SUM(L5,L18,L31,L44)</f>
        <v>429403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3" customFormat="1" x14ac:dyDescent="0.2">
      <c r="A50" s="1"/>
      <c r="B50" s="1" t="s">
        <v>3</v>
      </c>
      <c r="C50" s="12">
        <f t="shared" ref="C50:K50" si="14">SUM(C6,C19,C32)</f>
        <v>101402</v>
      </c>
      <c r="D50" s="12">
        <f t="shared" si="14"/>
        <v>103619</v>
      </c>
      <c r="E50" s="12">
        <f t="shared" si="14"/>
        <v>107657</v>
      </c>
      <c r="F50" s="12">
        <f t="shared" si="14"/>
        <v>113708</v>
      </c>
      <c r="G50" s="12">
        <f t="shared" si="14"/>
        <v>121365</v>
      </c>
      <c r="H50" s="12">
        <f t="shared" si="14"/>
        <v>117516</v>
      </c>
      <c r="I50" s="12">
        <f t="shared" si="14"/>
        <v>121200</v>
      </c>
      <c r="J50" s="12">
        <f t="shared" si="14"/>
        <v>126908</v>
      </c>
      <c r="K50" s="12">
        <f t="shared" si="14"/>
        <v>131745</v>
      </c>
      <c r="L50" s="12">
        <f t="shared" ref="L50:L54" si="15">SUM(L6,L19,L32)</f>
        <v>138863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3" customFormat="1" x14ac:dyDescent="0.2">
      <c r="A51" s="1"/>
      <c r="B51" s="1" t="s">
        <v>4</v>
      </c>
      <c r="C51" s="12">
        <f t="shared" ref="C51:K51" si="16">SUM(C7,C20,C33)</f>
        <v>19026</v>
      </c>
      <c r="D51" s="12">
        <f t="shared" si="16"/>
        <v>18540</v>
      </c>
      <c r="E51" s="12">
        <f t="shared" si="16"/>
        <v>19172</v>
      </c>
      <c r="F51" s="12">
        <f t="shared" si="16"/>
        <v>19613</v>
      </c>
      <c r="G51" s="12">
        <f t="shared" si="16"/>
        <v>19859</v>
      </c>
      <c r="H51" s="12">
        <f t="shared" si="16"/>
        <v>20391</v>
      </c>
      <c r="I51" s="12">
        <f t="shared" si="16"/>
        <v>19140</v>
      </c>
      <c r="J51" s="12">
        <f t="shared" si="16"/>
        <v>20127</v>
      </c>
      <c r="K51" s="12">
        <f t="shared" si="16"/>
        <v>20357</v>
      </c>
      <c r="L51" s="12">
        <f t="shared" si="15"/>
        <v>20001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s="3" customFormat="1" x14ac:dyDescent="0.2">
      <c r="A52" s="1"/>
      <c r="B52" s="1" t="s">
        <v>5</v>
      </c>
      <c r="C52" s="12">
        <f t="shared" ref="C52:K52" si="17">SUM(C8,C21,C34)</f>
        <v>21989</v>
      </c>
      <c r="D52" s="12">
        <f t="shared" si="17"/>
        <v>22273</v>
      </c>
      <c r="E52" s="12">
        <f t="shared" si="17"/>
        <v>22597</v>
      </c>
      <c r="F52" s="12">
        <f t="shared" si="17"/>
        <v>23768</v>
      </c>
      <c r="G52" s="12">
        <f t="shared" si="17"/>
        <v>25138</v>
      </c>
      <c r="H52" s="12">
        <f t="shared" si="17"/>
        <v>29873</v>
      </c>
      <c r="I52" s="12">
        <f t="shared" si="17"/>
        <v>33211</v>
      </c>
      <c r="J52" s="12">
        <f t="shared" si="17"/>
        <v>38494</v>
      </c>
      <c r="K52" s="12">
        <f t="shared" si="17"/>
        <v>39929</v>
      </c>
      <c r="L52" s="12">
        <f t="shared" si="15"/>
        <v>39377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3" customFormat="1" x14ac:dyDescent="0.2">
      <c r="A53" s="1"/>
      <c r="B53" s="1" t="s">
        <v>7</v>
      </c>
      <c r="C53" s="12">
        <f t="shared" ref="C53:K53" si="18">SUM(C9,C22,C35)</f>
        <v>69643</v>
      </c>
      <c r="D53" s="12">
        <f t="shared" si="18"/>
        <v>70967</v>
      </c>
      <c r="E53" s="12">
        <f t="shared" si="18"/>
        <v>74625</v>
      </c>
      <c r="F53" s="12">
        <f t="shared" si="18"/>
        <v>72447</v>
      </c>
      <c r="G53" s="12">
        <f t="shared" si="18"/>
        <v>71554</v>
      </c>
      <c r="H53" s="12">
        <f t="shared" si="18"/>
        <v>68280</v>
      </c>
      <c r="I53" s="12">
        <f t="shared" si="18"/>
        <v>63260</v>
      </c>
      <c r="J53" s="12">
        <f t="shared" si="18"/>
        <v>58469</v>
      </c>
      <c r="K53" s="12">
        <f t="shared" si="18"/>
        <v>56802</v>
      </c>
      <c r="L53" s="12">
        <f t="shared" si="15"/>
        <v>56065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33" s="3" customFormat="1" x14ac:dyDescent="0.2">
      <c r="A54" s="1"/>
      <c r="B54" s="1" t="s">
        <v>8</v>
      </c>
      <c r="C54" s="12">
        <f t="shared" ref="C54:K54" si="19">SUM(C10,C23,C36)</f>
        <v>11674</v>
      </c>
      <c r="D54" s="12">
        <f t="shared" si="19"/>
        <v>11631</v>
      </c>
      <c r="E54" s="12">
        <f t="shared" si="19"/>
        <v>12370</v>
      </c>
      <c r="F54" s="12">
        <f t="shared" si="19"/>
        <v>12116</v>
      </c>
      <c r="G54" s="12">
        <f t="shared" si="19"/>
        <v>12359</v>
      </c>
      <c r="H54" s="12">
        <f t="shared" si="19"/>
        <v>12578</v>
      </c>
      <c r="I54" s="12">
        <f t="shared" si="19"/>
        <v>14057</v>
      </c>
      <c r="J54" s="12">
        <f t="shared" si="19"/>
        <v>14775</v>
      </c>
      <c r="K54" s="12">
        <f t="shared" si="19"/>
        <v>14893</v>
      </c>
      <c r="L54" s="12">
        <f t="shared" si="15"/>
        <v>14896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s="3" customFormat="1" x14ac:dyDescent="0.2">
      <c r="A55" s="1"/>
      <c r="B55" s="1" t="s">
        <v>13</v>
      </c>
      <c r="C55" s="12">
        <f t="shared" ref="C55:K55" si="20">SUM(C11,C24,C37,C45)</f>
        <v>46134</v>
      </c>
      <c r="D55" s="12">
        <f t="shared" si="20"/>
        <v>46538</v>
      </c>
      <c r="E55" s="12">
        <f t="shared" si="20"/>
        <v>48918</v>
      </c>
      <c r="F55" s="12">
        <f t="shared" si="20"/>
        <v>49242</v>
      </c>
      <c r="G55" s="12">
        <f t="shared" si="20"/>
        <v>48902</v>
      </c>
      <c r="H55" s="12">
        <f t="shared" si="20"/>
        <v>49024</v>
      </c>
      <c r="I55" s="12">
        <f t="shared" si="20"/>
        <v>48866</v>
      </c>
      <c r="J55" s="12">
        <f t="shared" si="20"/>
        <v>48881</v>
      </c>
      <c r="K55" s="12">
        <f t="shared" si="20"/>
        <v>49291</v>
      </c>
      <c r="L55" s="12">
        <f t="shared" ref="L55" si="21">SUM(L11,L24,L37,L45)</f>
        <v>50692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s="3" customFormat="1" x14ac:dyDescent="0.2">
      <c r="A56" s="1"/>
      <c r="B56" s="1" t="s">
        <v>15</v>
      </c>
      <c r="C56" s="12">
        <f t="shared" ref="C56:K56" si="22">SUM(C12,C25,C38)</f>
        <v>18299</v>
      </c>
      <c r="D56" s="12">
        <f t="shared" si="22"/>
        <v>19749</v>
      </c>
      <c r="E56" s="12">
        <f t="shared" si="22"/>
        <v>21080</v>
      </c>
      <c r="F56" s="12">
        <f t="shared" si="22"/>
        <v>20739</v>
      </c>
      <c r="G56" s="12">
        <f t="shared" si="22"/>
        <v>21349</v>
      </c>
      <c r="H56" s="12">
        <f t="shared" si="22"/>
        <v>21589</v>
      </c>
      <c r="I56" s="12">
        <f t="shared" si="22"/>
        <v>22267</v>
      </c>
      <c r="J56" s="12">
        <f t="shared" si="22"/>
        <v>23589</v>
      </c>
      <c r="K56" s="12">
        <f t="shared" si="22"/>
        <v>23155</v>
      </c>
      <c r="L56" s="12">
        <f t="shared" ref="L56:L57" si="23">SUM(L12,L25,L38)</f>
        <v>23823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">
      <c r="A57" s="1"/>
      <c r="B57" s="1" t="s">
        <v>26</v>
      </c>
      <c r="C57" s="12">
        <f t="shared" ref="C57:K57" si="24">SUM(C13,C26,C39)</f>
        <v>17582</v>
      </c>
      <c r="D57" s="12">
        <f t="shared" si="24"/>
        <v>17507</v>
      </c>
      <c r="E57" s="12">
        <f t="shared" si="24"/>
        <v>17942</v>
      </c>
      <c r="F57" s="12">
        <f t="shared" si="24"/>
        <v>17621</v>
      </c>
      <c r="G57" s="12">
        <f t="shared" si="24"/>
        <v>17459</v>
      </c>
      <c r="H57" s="12">
        <f t="shared" si="24"/>
        <v>17857</v>
      </c>
      <c r="I57" s="12">
        <f t="shared" si="24"/>
        <v>17809</v>
      </c>
      <c r="J57" s="12">
        <f t="shared" si="24"/>
        <v>15106</v>
      </c>
      <c r="K57" s="12">
        <f t="shared" si="24"/>
        <v>16391</v>
      </c>
      <c r="L57" s="12">
        <f t="shared" si="23"/>
        <v>14365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33" x14ac:dyDescent="0.2">
      <c r="A58" s="1"/>
      <c r="B58" s="1" t="s">
        <v>17</v>
      </c>
      <c r="C58" s="12">
        <f t="shared" ref="C58:K58" si="25">SUM(C14,C27,C40,C46)</f>
        <v>5839</v>
      </c>
      <c r="D58" s="12">
        <f t="shared" si="25"/>
        <v>6192</v>
      </c>
      <c r="E58" s="12">
        <f t="shared" si="25"/>
        <v>7244</v>
      </c>
      <c r="F58" s="12">
        <f t="shared" si="25"/>
        <v>8773</v>
      </c>
      <c r="G58" s="12">
        <f t="shared" si="25"/>
        <v>10712</v>
      </c>
      <c r="H58" s="12">
        <f t="shared" si="25"/>
        <v>12719</v>
      </c>
      <c r="I58" s="12">
        <f t="shared" si="25"/>
        <v>14516</v>
      </c>
      <c r="J58" s="12">
        <f t="shared" si="25"/>
        <v>13593</v>
      </c>
      <c r="K58" s="12">
        <f t="shared" si="25"/>
        <v>12467</v>
      </c>
      <c r="L58" s="12">
        <f t="shared" ref="L58:L59" si="26">SUM(L14,L27,L40,L46)</f>
        <v>11492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33" x14ac:dyDescent="0.2">
      <c r="A59" s="1"/>
      <c r="B59" s="1" t="s">
        <v>29</v>
      </c>
      <c r="C59" s="12">
        <f t="shared" ref="C59:K59" si="27">SUM(C15,C28,C41,C47)</f>
        <v>8236</v>
      </c>
      <c r="D59" s="12">
        <f t="shared" si="27"/>
        <v>7545</v>
      </c>
      <c r="E59" s="12">
        <f t="shared" si="27"/>
        <v>7967</v>
      </c>
      <c r="F59" s="12">
        <f t="shared" si="27"/>
        <v>8881</v>
      </c>
      <c r="G59" s="12">
        <f t="shared" si="27"/>
        <v>8722</v>
      </c>
      <c r="H59" s="12">
        <f t="shared" si="27"/>
        <v>9076</v>
      </c>
      <c r="I59" s="12">
        <f t="shared" si="27"/>
        <v>9202</v>
      </c>
      <c r="J59" s="12">
        <f t="shared" si="27"/>
        <v>8967</v>
      </c>
      <c r="K59" s="12">
        <f t="shared" si="27"/>
        <v>8862</v>
      </c>
      <c r="L59" s="12">
        <f t="shared" si="26"/>
        <v>9200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33" x14ac:dyDescent="0.2">
      <c r="A60" s="5"/>
      <c r="B60" s="5" t="s">
        <v>19</v>
      </c>
      <c r="C60" s="17">
        <f t="shared" ref="C60:K60" si="28">SUM(C16,C29,C42)</f>
        <v>8590</v>
      </c>
      <c r="D60" s="17">
        <f t="shared" si="28"/>
        <v>9142</v>
      </c>
      <c r="E60" s="17">
        <f t="shared" si="28"/>
        <v>9581</v>
      </c>
      <c r="F60" s="17">
        <f t="shared" si="28"/>
        <v>9268</v>
      </c>
      <c r="G60" s="17">
        <f t="shared" si="28"/>
        <v>8850</v>
      </c>
      <c r="H60" s="17">
        <f t="shared" si="28"/>
        <v>8164</v>
      </c>
      <c r="I60" s="17">
        <f t="shared" si="28"/>
        <v>7858</v>
      </c>
      <c r="J60" s="17">
        <f t="shared" si="28"/>
        <v>7506</v>
      </c>
      <c r="K60" s="17">
        <f t="shared" si="28"/>
        <v>6903</v>
      </c>
      <c r="L60" s="17">
        <f t="shared" ref="L60" si="29">SUM(L16,L29,L42)</f>
        <v>7583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33" x14ac:dyDescent="0.2">
      <c r="A61" s="1" t="s">
        <v>34</v>
      </c>
      <c r="B61" s="1"/>
      <c r="C61" s="1"/>
      <c r="D61" s="1"/>
      <c r="E61" s="1"/>
      <c r="F61" s="1"/>
      <c r="G61" s="1"/>
      <c r="H61" s="1"/>
      <c r="I61" s="1"/>
      <c r="J61" s="1"/>
      <c r="K61" s="26"/>
      <c r="L61" s="26" t="s">
        <v>35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33" customFormat="1" ht="14" x14ac:dyDescent="0.3">
      <c r="A62" s="32" t="s">
        <v>40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3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3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71" spans="14:23" x14ac:dyDescent="0.2"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14:23" ht="10.5" x14ac:dyDescent="0.25">
      <c r="N72" s="21"/>
      <c r="O72" s="22" t="s">
        <v>6</v>
      </c>
      <c r="P72" s="21"/>
      <c r="Q72" s="21"/>
      <c r="R72" s="21"/>
      <c r="S72" s="21"/>
      <c r="T72" s="21"/>
      <c r="U72" s="21"/>
      <c r="V72" s="21"/>
      <c r="W72" s="21"/>
    </row>
    <row r="73" spans="14:23" x14ac:dyDescent="0.2"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14:23" ht="10.5" x14ac:dyDescent="0.25">
      <c r="N74" s="21"/>
      <c r="O74" s="23" t="s">
        <v>9</v>
      </c>
      <c r="P74" s="24" t="str">
        <f>L3</f>
        <v>2023-24</v>
      </c>
      <c r="Q74" s="23" t="s">
        <v>10</v>
      </c>
      <c r="R74" s="24" t="str">
        <f>L3</f>
        <v>2023-24</v>
      </c>
      <c r="S74" s="23" t="s">
        <v>11</v>
      </c>
      <c r="T74" s="24" t="str">
        <f>L3</f>
        <v>2023-24</v>
      </c>
      <c r="U74" s="23" t="s">
        <v>12</v>
      </c>
      <c r="V74" s="24" t="str">
        <f>L3</f>
        <v>2023-24</v>
      </c>
      <c r="W74" s="24"/>
    </row>
    <row r="75" spans="14:23" x14ac:dyDescent="0.2">
      <c r="N75" s="21"/>
      <c r="O75" s="8" t="s">
        <v>14</v>
      </c>
      <c r="P75" s="9">
        <f t="shared" ref="P75:P86" si="30">L5/$P$88</f>
        <v>0.62886269763601088</v>
      </c>
      <c r="Q75" s="8" t="s">
        <v>2</v>
      </c>
      <c r="R75" s="9">
        <f t="shared" ref="R75:R86" si="31">L18/$R$88</f>
        <v>0.28131024766424439</v>
      </c>
      <c r="S75" s="8" t="s">
        <v>2</v>
      </c>
      <c r="T75" s="9">
        <f t="shared" ref="T75:T86" si="32">L31/$T$88</f>
        <v>0</v>
      </c>
      <c r="U75" s="8" t="s">
        <v>2</v>
      </c>
      <c r="V75" s="9">
        <f t="shared" ref="V75:V86" si="33">L49/$V$88</f>
        <v>0.52638398548592724</v>
      </c>
      <c r="W75" s="9"/>
    </row>
    <row r="76" spans="14:23" x14ac:dyDescent="0.2">
      <c r="N76" s="21"/>
      <c r="O76" s="8" t="s">
        <v>16</v>
      </c>
      <c r="P76" s="9">
        <f t="shared" si="30"/>
        <v>0.17414504154827812</v>
      </c>
      <c r="Q76" s="8" t="s">
        <v>3</v>
      </c>
      <c r="R76" s="9">
        <f t="shared" si="31"/>
        <v>0.26283738691976866</v>
      </c>
      <c r="S76" s="8" t="s">
        <v>3</v>
      </c>
      <c r="T76" s="9">
        <f t="shared" si="32"/>
        <v>0</v>
      </c>
      <c r="U76" s="8" t="s">
        <v>3</v>
      </c>
      <c r="V76" s="9">
        <f t="shared" si="33"/>
        <v>0.17022531136608807</v>
      </c>
      <c r="W76" s="9"/>
    </row>
    <row r="77" spans="14:23" x14ac:dyDescent="0.2">
      <c r="N77" s="21"/>
      <c r="O77" s="8" t="s">
        <v>18</v>
      </c>
      <c r="P77" s="9">
        <f t="shared" si="30"/>
        <v>0</v>
      </c>
      <c r="Q77" s="8" t="s">
        <v>4</v>
      </c>
      <c r="R77" s="9">
        <f t="shared" si="31"/>
        <v>1.6776657274210294E-2</v>
      </c>
      <c r="S77" s="8" t="s">
        <v>4</v>
      </c>
      <c r="T77" s="9">
        <f t="shared" si="32"/>
        <v>0.24814142874681144</v>
      </c>
      <c r="U77" s="8" t="s">
        <v>4</v>
      </c>
      <c r="V77" s="9">
        <f t="shared" si="33"/>
        <v>2.4518240659017358E-2</v>
      </c>
      <c r="W77" s="9"/>
    </row>
    <row r="78" spans="14:23" x14ac:dyDescent="0.2">
      <c r="N78" s="21"/>
      <c r="O78" s="8" t="s">
        <v>20</v>
      </c>
      <c r="P78" s="9">
        <f t="shared" si="30"/>
        <v>4.5864634401942751E-2</v>
      </c>
      <c r="Q78" s="8" t="s">
        <v>5</v>
      </c>
      <c r="R78" s="9">
        <f t="shared" si="31"/>
        <v>9.5219116120421179E-2</v>
      </c>
      <c r="S78" s="8" t="s">
        <v>5</v>
      </c>
      <c r="T78" s="9">
        <f t="shared" si="32"/>
        <v>0</v>
      </c>
      <c r="U78" s="8" t="s">
        <v>5</v>
      </c>
      <c r="V78" s="9">
        <f t="shared" si="33"/>
        <v>4.8270324605276062E-2</v>
      </c>
      <c r="W78" s="9"/>
    </row>
    <row r="79" spans="14:23" x14ac:dyDescent="0.2">
      <c r="N79" s="21"/>
      <c r="O79" s="8" t="s">
        <v>22</v>
      </c>
      <c r="P79" s="9">
        <f t="shared" si="30"/>
        <v>8.1063661133725096E-2</v>
      </c>
      <c r="Q79" s="8" t="s">
        <v>7</v>
      </c>
      <c r="R79" s="9">
        <f t="shared" si="31"/>
        <v>4.2868530327747296E-2</v>
      </c>
      <c r="S79" s="8" t="s">
        <v>7</v>
      </c>
      <c r="T79" s="9">
        <f t="shared" si="32"/>
        <v>0</v>
      </c>
      <c r="U79" s="8" t="s">
        <v>7</v>
      </c>
      <c r="V79" s="9">
        <f t="shared" si="33"/>
        <v>6.8727321761302348E-2</v>
      </c>
      <c r="W79" s="9"/>
    </row>
    <row r="80" spans="14:23" x14ac:dyDescent="0.2">
      <c r="N80" s="21"/>
      <c r="O80" s="8" t="s">
        <v>8</v>
      </c>
      <c r="P80" s="9">
        <f t="shared" si="30"/>
        <v>0</v>
      </c>
      <c r="Q80" s="8" t="s">
        <v>8</v>
      </c>
      <c r="R80" s="9">
        <f t="shared" si="31"/>
        <v>1.2420287705768944E-3</v>
      </c>
      <c r="S80" s="8" t="s">
        <v>8</v>
      </c>
      <c r="T80" s="9">
        <f t="shared" si="32"/>
        <v>0.20136681717115223</v>
      </c>
      <c r="U80" s="8" t="s">
        <v>8</v>
      </c>
      <c r="V80" s="9">
        <f t="shared" si="33"/>
        <v>1.8260272629204669E-2</v>
      </c>
      <c r="W80" s="9"/>
    </row>
    <row r="81" spans="14:23" x14ac:dyDescent="0.2">
      <c r="N81" s="21"/>
      <c r="O81" s="8" t="s">
        <v>23</v>
      </c>
      <c r="P81" s="9">
        <f t="shared" si="30"/>
        <v>2.1441527476389263E-2</v>
      </c>
      <c r="Q81" s="8" t="s">
        <v>13</v>
      </c>
      <c r="R81" s="9">
        <f t="shared" si="31"/>
        <v>9.640553166246478E-2</v>
      </c>
      <c r="S81" s="8" t="s">
        <v>13</v>
      </c>
      <c r="T81" s="9">
        <f t="shared" si="32"/>
        <v>0.36400714782632421</v>
      </c>
      <c r="U81" s="8" t="s">
        <v>13</v>
      </c>
      <c r="V81" s="9">
        <f t="shared" si="33"/>
        <v>6.2140825733058742E-2</v>
      </c>
      <c r="W81" s="9"/>
    </row>
    <row r="82" spans="14:23" x14ac:dyDescent="0.2">
      <c r="N82" s="21"/>
      <c r="O82" s="8" t="s">
        <v>24</v>
      </c>
      <c r="P82" s="9">
        <f t="shared" si="30"/>
        <v>2.7440931790854495E-2</v>
      </c>
      <c r="Q82" s="8" t="s">
        <v>15</v>
      </c>
      <c r="R82" s="9">
        <f t="shared" si="31"/>
        <v>5.9413465816402194E-2</v>
      </c>
      <c r="S82" s="8" t="s">
        <v>15</v>
      </c>
      <c r="T82" s="9">
        <f t="shared" si="32"/>
        <v>0</v>
      </c>
      <c r="U82" s="8" t="s">
        <v>15</v>
      </c>
      <c r="V82" s="9">
        <f t="shared" si="33"/>
        <v>2.9203442188879082E-2</v>
      </c>
      <c r="W82" s="9"/>
    </row>
    <row r="83" spans="14:23" x14ac:dyDescent="0.2">
      <c r="N83" s="21"/>
      <c r="O83" s="8" t="s">
        <v>25</v>
      </c>
      <c r="P83" s="9">
        <f t="shared" si="30"/>
        <v>0</v>
      </c>
      <c r="Q83" s="8" t="s">
        <v>26</v>
      </c>
      <c r="R83" s="9">
        <f t="shared" si="31"/>
        <v>6.4325967670176478E-3</v>
      </c>
      <c r="S83" s="8" t="s">
        <v>26</v>
      </c>
      <c r="T83" s="9">
        <f t="shared" si="32"/>
        <v>0.18648460625571212</v>
      </c>
      <c r="U83" s="8" t="s">
        <v>26</v>
      </c>
      <c r="V83" s="9">
        <f t="shared" si="33"/>
        <v>1.7609345886044916E-2</v>
      </c>
      <c r="W83" s="9"/>
    </row>
    <row r="84" spans="14:23" x14ac:dyDescent="0.2">
      <c r="N84" s="21"/>
      <c r="O84" s="8" t="s">
        <v>27</v>
      </c>
      <c r="P84" s="9">
        <f t="shared" si="30"/>
        <v>9.2315499012706383E-3</v>
      </c>
      <c r="Q84" s="8" t="s">
        <v>17</v>
      </c>
      <c r="R84" s="9">
        <f t="shared" si="31"/>
        <v>5.2220821592762867E-2</v>
      </c>
      <c r="S84" s="8" t="s">
        <v>17</v>
      </c>
      <c r="T84" s="9">
        <f t="shared" si="32"/>
        <v>0</v>
      </c>
      <c r="U84" s="8" t="s">
        <v>17</v>
      </c>
      <c r="V84" s="9">
        <f t="shared" si="33"/>
        <v>1.4087476708835932E-2</v>
      </c>
      <c r="W84" s="9"/>
    </row>
    <row r="85" spans="14:23" x14ac:dyDescent="0.2">
      <c r="N85" s="21"/>
      <c r="O85" s="8" t="s">
        <v>28</v>
      </c>
      <c r="P85" s="9">
        <f t="shared" si="30"/>
        <v>0</v>
      </c>
      <c r="Q85" s="8" t="s">
        <v>29</v>
      </c>
      <c r="R85" s="9">
        <f t="shared" si="31"/>
        <v>8.5273617084383802E-2</v>
      </c>
      <c r="S85" s="8" t="s">
        <v>29</v>
      </c>
      <c r="T85" s="9">
        <f t="shared" si="32"/>
        <v>0</v>
      </c>
      <c r="U85" s="8" t="s">
        <v>29</v>
      </c>
      <c r="V85" s="9">
        <f t="shared" si="33"/>
        <v>1.1277826811807395E-2</v>
      </c>
      <c r="W85" s="9"/>
    </row>
    <row r="86" spans="14:23" x14ac:dyDescent="0.2">
      <c r="N86" s="21"/>
      <c r="O86" s="8" t="s">
        <v>30</v>
      </c>
      <c r="P86" s="9">
        <f t="shared" si="30"/>
        <v>1.1949956111528721E-2</v>
      </c>
      <c r="Q86" s="8" t="s">
        <v>19</v>
      </c>
      <c r="R86" s="9">
        <f t="shared" si="31"/>
        <v>0</v>
      </c>
      <c r="S86" s="8" t="s">
        <v>19</v>
      </c>
      <c r="T86" s="9">
        <f t="shared" si="32"/>
        <v>0</v>
      </c>
      <c r="U86" s="8" t="s">
        <v>19</v>
      </c>
      <c r="V86" s="9">
        <f t="shared" si="33"/>
        <v>9.2956261645582034E-3</v>
      </c>
      <c r="W86" s="9"/>
    </row>
    <row r="87" spans="14:23" x14ac:dyDescent="0.2">
      <c r="N87" s="21"/>
      <c r="O87" s="13"/>
      <c r="P87" s="9">
        <f>SUM(P75:P86)</f>
        <v>1</v>
      </c>
      <c r="Q87" s="13"/>
      <c r="R87" s="9">
        <f>SUM(R75:R86)</f>
        <v>1</v>
      </c>
      <c r="S87" s="13"/>
      <c r="T87" s="9">
        <f>SUM(T75:T86)</f>
        <v>1</v>
      </c>
      <c r="U87" s="13"/>
      <c r="V87" s="9">
        <f>SUM(V75:V86)</f>
        <v>1</v>
      </c>
      <c r="W87" s="9"/>
    </row>
    <row r="88" spans="14:23" x14ac:dyDescent="0.2">
      <c r="N88" s="14"/>
      <c r="O88" s="14"/>
      <c r="P88" s="15">
        <f>SUM(L5:L16)</f>
        <v>634563</v>
      </c>
      <c r="Q88" s="14"/>
      <c r="R88" s="15">
        <f>SUM(L18:L29)</f>
        <v>107888</v>
      </c>
      <c r="S88" s="14"/>
      <c r="T88" s="15">
        <f>SUM(L31:L42)</f>
        <v>73309</v>
      </c>
      <c r="U88" s="14"/>
      <c r="V88" s="15">
        <f>SUM(L49:L60)</f>
        <v>815760</v>
      </c>
      <c r="W88" s="15"/>
    </row>
  </sheetData>
  <mergeCells count="2">
    <mergeCell ref="A1:L1"/>
    <mergeCell ref="A62:L62"/>
  </mergeCells>
  <printOptions horizontalCentered="1" verticalCentered="1"/>
  <pageMargins left="0.45" right="0.45" top="0.75" bottom="0.75" header="0.25" footer="0.3"/>
  <pageSetup scale="85" fitToHeight="2" orientation="landscape" r:id="rId1"/>
  <headerFooter scaleWithDoc="0">
    <oddHeader>&amp;C&amp;G</oddHeader>
    <oddFooter xml:space="preserve">&amp;R&amp;"+,Italic"&amp;8Information and Resource Management, Office of the Provost          </oddFooter>
  </headerFooter>
  <rowBreaks count="2" manualBreakCount="2">
    <brk id="61" max="11" man="1"/>
    <brk id="115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by College Prim POS Coll</vt:lpstr>
      <vt:lpstr>'SCH by College Prim POS Coll'!Print_Area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2024-02-17T01:16:50Z</cp:lastPrinted>
  <dcterms:created xsi:type="dcterms:W3CDTF">2015-12-04T21:49:47Z</dcterms:created>
  <dcterms:modified xsi:type="dcterms:W3CDTF">2024-02-17T01:20:22Z</dcterms:modified>
</cp:coreProperties>
</file>