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49CBF491-4FAD-46B6-A297-F12D8ED6FF7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" sheetId="7" r:id="rId1"/>
  </sheets>
  <definedNames>
    <definedName name="_xlnm._FilterDatabase" localSheetId="0" hidden="1">Table!#REF!</definedName>
    <definedName name="_xlnm.Print_Area" localSheetId="0">Table!$A$1:$L$164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2" i="7" l="1"/>
  <c r="P152" i="7"/>
  <c r="K146" i="7"/>
  <c r="J146" i="7"/>
  <c r="I146" i="7"/>
  <c r="H146" i="7"/>
  <c r="G146" i="7"/>
  <c r="F146" i="7"/>
  <c r="E146" i="7"/>
  <c r="D146" i="7"/>
  <c r="C146" i="7"/>
  <c r="K145" i="7"/>
  <c r="J145" i="7"/>
  <c r="I145" i="7"/>
  <c r="H145" i="7"/>
  <c r="G145" i="7"/>
  <c r="F145" i="7"/>
  <c r="E145" i="7"/>
  <c r="D145" i="7"/>
  <c r="C145" i="7"/>
  <c r="K144" i="7"/>
  <c r="J144" i="7"/>
  <c r="I144" i="7"/>
  <c r="H144" i="7"/>
  <c r="G144" i="7"/>
  <c r="F144" i="7"/>
  <c r="E144" i="7"/>
  <c r="D144" i="7"/>
  <c r="C144" i="7"/>
  <c r="K143" i="7"/>
  <c r="J143" i="7"/>
  <c r="I143" i="7"/>
  <c r="H143" i="7"/>
  <c r="G143" i="7"/>
  <c r="F143" i="7"/>
  <c r="E143" i="7"/>
  <c r="D143" i="7"/>
  <c r="C143" i="7"/>
  <c r="K142" i="7"/>
  <c r="J142" i="7"/>
  <c r="I142" i="7"/>
  <c r="H142" i="7"/>
  <c r="G142" i="7"/>
  <c r="F142" i="7"/>
  <c r="E142" i="7"/>
  <c r="D142" i="7"/>
  <c r="C142" i="7"/>
  <c r="K141" i="7"/>
  <c r="J141" i="7"/>
  <c r="I141" i="7"/>
  <c r="H141" i="7"/>
  <c r="G141" i="7"/>
  <c r="F141" i="7"/>
  <c r="E141" i="7"/>
  <c r="D141" i="7"/>
  <c r="C141" i="7"/>
  <c r="K140" i="7"/>
  <c r="J140" i="7"/>
  <c r="I140" i="7"/>
  <c r="H140" i="7"/>
  <c r="G140" i="7"/>
  <c r="F140" i="7"/>
  <c r="E140" i="7"/>
  <c r="D140" i="7"/>
  <c r="C140" i="7"/>
  <c r="K139" i="7"/>
  <c r="J139" i="7"/>
  <c r="I139" i="7"/>
  <c r="H139" i="7"/>
  <c r="G139" i="7"/>
  <c r="F139" i="7"/>
  <c r="E139" i="7"/>
  <c r="D139" i="7"/>
  <c r="C139" i="7"/>
  <c r="R165" i="7" s="1"/>
  <c r="K138" i="7"/>
  <c r="J138" i="7"/>
  <c r="I138" i="7"/>
  <c r="H138" i="7"/>
  <c r="G138" i="7"/>
  <c r="F138" i="7"/>
  <c r="E138" i="7"/>
  <c r="D138" i="7"/>
  <c r="C138" i="7"/>
  <c r="K137" i="7"/>
  <c r="J137" i="7"/>
  <c r="I137" i="7"/>
  <c r="H137" i="7"/>
  <c r="G137" i="7"/>
  <c r="F137" i="7"/>
  <c r="E137" i="7"/>
  <c r="D137" i="7"/>
  <c r="C137" i="7"/>
  <c r="K136" i="7"/>
  <c r="J136" i="7"/>
  <c r="I136" i="7"/>
  <c r="H136" i="7"/>
  <c r="G136" i="7"/>
  <c r="F136" i="7"/>
  <c r="E136" i="7"/>
  <c r="D136" i="7"/>
  <c r="C136" i="7"/>
  <c r="K135" i="7"/>
  <c r="J135" i="7"/>
  <c r="I135" i="7"/>
  <c r="H135" i="7"/>
  <c r="G135" i="7"/>
  <c r="F135" i="7"/>
  <c r="E135" i="7"/>
  <c r="D135" i="7"/>
  <c r="C135" i="7"/>
  <c r="K134" i="7"/>
  <c r="J134" i="7"/>
  <c r="I134" i="7"/>
  <c r="H134" i="7"/>
  <c r="G134" i="7"/>
  <c r="F134" i="7"/>
  <c r="E134" i="7"/>
  <c r="D134" i="7"/>
  <c r="C134" i="7"/>
  <c r="K133" i="7"/>
  <c r="J133" i="7"/>
  <c r="I133" i="7"/>
  <c r="H133" i="7"/>
  <c r="G133" i="7"/>
  <c r="F133" i="7"/>
  <c r="E133" i="7"/>
  <c r="D133" i="7"/>
  <c r="C133" i="7"/>
  <c r="K132" i="7"/>
  <c r="J132" i="7"/>
  <c r="I132" i="7"/>
  <c r="H132" i="7"/>
  <c r="G132" i="7"/>
  <c r="F132" i="7"/>
  <c r="E132" i="7"/>
  <c r="D132" i="7"/>
  <c r="C132" i="7"/>
  <c r="K131" i="7"/>
  <c r="J131" i="7"/>
  <c r="I131" i="7"/>
  <c r="H131" i="7"/>
  <c r="G131" i="7"/>
  <c r="F131" i="7"/>
  <c r="E131" i="7"/>
  <c r="D131" i="7"/>
  <c r="C131" i="7"/>
  <c r="R158" i="7" s="1"/>
  <c r="K130" i="7"/>
  <c r="J130" i="7"/>
  <c r="I130" i="7"/>
  <c r="H130" i="7"/>
  <c r="G130" i="7"/>
  <c r="F130" i="7"/>
  <c r="E130" i="7"/>
  <c r="D130" i="7"/>
  <c r="C130" i="7"/>
  <c r="K129" i="7"/>
  <c r="J129" i="7"/>
  <c r="I129" i="7"/>
  <c r="H129" i="7"/>
  <c r="G129" i="7"/>
  <c r="F129" i="7"/>
  <c r="E129" i="7"/>
  <c r="D129" i="7"/>
  <c r="C129" i="7"/>
  <c r="K128" i="7"/>
  <c r="J128" i="7"/>
  <c r="I128" i="7"/>
  <c r="H128" i="7"/>
  <c r="G128" i="7"/>
  <c r="F128" i="7"/>
  <c r="E128" i="7"/>
  <c r="D128" i="7"/>
  <c r="C128" i="7"/>
  <c r="K127" i="7"/>
  <c r="J127" i="7"/>
  <c r="I127" i="7"/>
  <c r="H127" i="7"/>
  <c r="G127" i="7"/>
  <c r="F127" i="7"/>
  <c r="E127" i="7"/>
  <c r="D127" i="7"/>
  <c r="C127" i="7"/>
  <c r="K126" i="7"/>
  <c r="J126" i="7"/>
  <c r="I126" i="7"/>
  <c r="H126" i="7"/>
  <c r="G126" i="7"/>
  <c r="F126" i="7"/>
  <c r="E126" i="7"/>
  <c r="D126" i="7"/>
  <c r="C126" i="7"/>
  <c r="K125" i="7"/>
  <c r="J125" i="7"/>
  <c r="I125" i="7"/>
  <c r="H125" i="7"/>
  <c r="G125" i="7"/>
  <c r="F125" i="7"/>
  <c r="E125" i="7"/>
  <c r="D125" i="7"/>
  <c r="C125" i="7"/>
  <c r="K124" i="7"/>
  <c r="J124" i="7"/>
  <c r="I124" i="7"/>
  <c r="H124" i="7"/>
  <c r="G124" i="7"/>
  <c r="F124" i="7"/>
  <c r="E124" i="7"/>
  <c r="D124" i="7"/>
  <c r="C124" i="7"/>
  <c r="K123" i="7"/>
  <c r="J123" i="7"/>
  <c r="I123" i="7"/>
  <c r="H123" i="7"/>
  <c r="G123" i="7"/>
  <c r="F123" i="7"/>
  <c r="E123" i="7"/>
  <c r="D123" i="7"/>
  <c r="C123" i="7"/>
  <c r="K122" i="7"/>
  <c r="J122" i="7"/>
  <c r="I122" i="7"/>
  <c r="H122" i="7"/>
  <c r="G122" i="7"/>
  <c r="F122" i="7"/>
  <c r="E122" i="7"/>
  <c r="D122" i="7"/>
  <c r="C122" i="7"/>
  <c r="K121" i="7"/>
  <c r="J121" i="7"/>
  <c r="I121" i="7"/>
  <c r="H121" i="7"/>
  <c r="G121" i="7"/>
  <c r="F121" i="7"/>
  <c r="E121" i="7"/>
  <c r="D121" i="7"/>
  <c r="C121" i="7"/>
  <c r="K119" i="7"/>
  <c r="J119" i="7"/>
  <c r="I119" i="7"/>
  <c r="H119" i="7"/>
  <c r="G119" i="7"/>
  <c r="F119" i="7"/>
  <c r="E119" i="7"/>
  <c r="D119" i="7"/>
  <c r="C119" i="7"/>
  <c r="K89" i="7"/>
  <c r="J89" i="7"/>
  <c r="I89" i="7"/>
  <c r="H89" i="7"/>
  <c r="G89" i="7"/>
  <c r="F89" i="7"/>
  <c r="E89" i="7"/>
  <c r="D89" i="7"/>
  <c r="C89" i="7"/>
  <c r="K62" i="7"/>
  <c r="J62" i="7"/>
  <c r="I62" i="7"/>
  <c r="H62" i="7"/>
  <c r="G62" i="7"/>
  <c r="F62" i="7"/>
  <c r="E62" i="7"/>
  <c r="D62" i="7"/>
  <c r="C62" i="7"/>
  <c r="K61" i="7"/>
  <c r="J61" i="7"/>
  <c r="I61" i="7"/>
  <c r="H61" i="7"/>
  <c r="G61" i="7"/>
  <c r="F61" i="7"/>
  <c r="E61" i="7"/>
  <c r="D61" i="7"/>
  <c r="C61" i="7"/>
  <c r="K31" i="7"/>
  <c r="J31" i="7"/>
  <c r="I31" i="7"/>
  <c r="H31" i="7"/>
  <c r="G31" i="7"/>
  <c r="F31" i="7"/>
  <c r="E31" i="7"/>
  <c r="D31" i="7"/>
  <c r="C31" i="7"/>
  <c r="K4" i="7"/>
  <c r="J4" i="7"/>
  <c r="I4" i="7"/>
  <c r="H4" i="7"/>
  <c r="G4" i="7"/>
  <c r="F4" i="7"/>
  <c r="E4" i="7"/>
  <c r="D4" i="7"/>
  <c r="C4" i="7"/>
  <c r="L146" i="7"/>
  <c r="L145" i="7"/>
  <c r="L144" i="7"/>
  <c r="L143" i="7"/>
  <c r="L142" i="7"/>
  <c r="V166" i="7" s="1"/>
  <c r="L141" i="7"/>
  <c r="L140" i="7"/>
  <c r="L139" i="7"/>
  <c r="V165" i="7" s="1"/>
  <c r="L138" i="7"/>
  <c r="L137" i="7"/>
  <c r="V164" i="7" s="1"/>
  <c r="L136" i="7"/>
  <c r="V163" i="7" s="1"/>
  <c r="L135" i="7"/>
  <c r="V162" i="7" s="1"/>
  <c r="L134" i="7"/>
  <c r="V161" i="7" s="1"/>
  <c r="L133" i="7"/>
  <c r="V160" i="7" s="1"/>
  <c r="R160" i="7"/>
  <c r="L132" i="7"/>
  <c r="V159" i="7" s="1"/>
  <c r="R159" i="7"/>
  <c r="L131" i="7"/>
  <c r="V158" i="7" s="1"/>
  <c r="L130" i="7"/>
  <c r="V157" i="7" s="1"/>
  <c r="L129" i="7"/>
  <c r="V156" i="7" s="1"/>
  <c r="L128" i="7"/>
  <c r="V155" i="7" s="1"/>
  <c r="L127" i="7"/>
  <c r="L126" i="7"/>
  <c r="L125" i="7"/>
  <c r="L124" i="7"/>
  <c r="L123" i="7"/>
  <c r="L122" i="7"/>
  <c r="L121" i="7"/>
  <c r="L119" i="7"/>
  <c r="L89" i="7"/>
  <c r="L62" i="7"/>
  <c r="L61" i="7"/>
  <c r="L31" i="7"/>
  <c r="U166" i="7"/>
  <c r="Q166" i="7"/>
  <c r="U165" i="7"/>
  <c r="Q165" i="7"/>
  <c r="U164" i="7"/>
  <c r="Q164" i="7"/>
  <c r="U163" i="7"/>
  <c r="Q163" i="7"/>
  <c r="U162" i="7"/>
  <c r="Q162" i="7"/>
  <c r="U161" i="7"/>
  <c r="Q161" i="7"/>
  <c r="U160" i="7"/>
  <c r="Q160" i="7"/>
  <c r="U159" i="7"/>
  <c r="Q159" i="7"/>
  <c r="U158" i="7"/>
  <c r="Q158" i="7"/>
  <c r="U157" i="7"/>
  <c r="Q157" i="7"/>
  <c r="U156" i="7"/>
  <c r="Q156" i="7"/>
  <c r="U155" i="7"/>
  <c r="Q155" i="7"/>
  <c r="L4" i="7"/>
  <c r="R163" i="7" l="1"/>
  <c r="R166" i="7"/>
  <c r="R164" i="7"/>
  <c r="R155" i="7"/>
  <c r="F120" i="7"/>
  <c r="E120" i="7"/>
  <c r="G120" i="7"/>
  <c r="H120" i="7"/>
  <c r="I120" i="7"/>
  <c r="J120" i="7"/>
  <c r="C120" i="7"/>
  <c r="K120" i="7"/>
  <c r="D120" i="7"/>
  <c r="R156" i="7"/>
  <c r="P156" i="7" s="1"/>
  <c r="T162" i="7"/>
  <c r="T160" i="7"/>
  <c r="P165" i="7"/>
  <c r="T157" i="7"/>
  <c r="P160" i="7"/>
  <c r="P164" i="7"/>
  <c r="T161" i="7"/>
  <c r="T166" i="7"/>
  <c r="T158" i="7"/>
  <c r="T155" i="7"/>
  <c r="T159" i="7"/>
  <c r="T163" i="7"/>
  <c r="T165" i="7"/>
  <c r="R162" i="7"/>
  <c r="P162" i="7" s="1"/>
  <c r="L120" i="7"/>
  <c r="T156" i="7"/>
  <c r="T164" i="7"/>
  <c r="P158" i="7"/>
  <c r="P163" i="7"/>
  <c r="P166" i="7"/>
  <c r="P155" i="7"/>
  <c r="P159" i="7"/>
  <c r="R157" i="7"/>
  <c r="P157" i="7" s="1"/>
  <c r="R161" i="7"/>
  <c r="P161" i="7" s="1"/>
</calcChain>
</file>

<file path=xl/sharedStrings.xml><?xml version="1.0" encoding="utf-8"?>
<sst xmlns="http://schemas.openxmlformats.org/spreadsheetml/2006/main" count="159" uniqueCount="53">
  <si>
    <t>Total Faculty</t>
  </si>
  <si>
    <t>Tenured</t>
  </si>
  <si>
    <t>Tenure Track</t>
  </si>
  <si>
    <t>Clinical Track</t>
  </si>
  <si>
    <t>Other Non-Tenure Track</t>
  </si>
  <si>
    <t>Law</t>
  </si>
  <si>
    <t xml:space="preserve">Office of the President            </t>
  </si>
  <si>
    <t xml:space="preserve">Office of the Provost              </t>
  </si>
  <si>
    <t>VP Medical Affairs</t>
  </si>
  <si>
    <t xml:space="preserve">VP Research                        </t>
  </si>
  <si>
    <t xml:space="preserve">VP Finance and Operations          </t>
  </si>
  <si>
    <t xml:space="preserve">Athletics                          </t>
  </si>
  <si>
    <t>College of Liberal Arts and Sciences</t>
  </si>
  <si>
    <t>College of Business</t>
  </si>
  <si>
    <t xml:space="preserve">College of Dentistry               </t>
  </si>
  <si>
    <t xml:space="preserve">College of Education               </t>
  </si>
  <si>
    <t xml:space="preserve">College of Engineering             </t>
  </si>
  <si>
    <t xml:space="preserve">College of Law                     </t>
  </si>
  <si>
    <t xml:space="preserve">College of Medicine                </t>
  </si>
  <si>
    <t xml:space="preserve">College of Nursing                 </t>
  </si>
  <si>
    <t xml:space="preserve">College of Pharmacy                </t>
  </si>
  <si>
    <t xml:space="preserve">College of Public Health           </t>
  </si>
  <si>
    <t>Institute for Clinical &amp; Translational Science</t>
  </si>
  <si>
    <t xml:space="preserve">Graduate College                   </t>
  </si>
  <si>
    <t xml:space="preserve">Summer Session                     </t>
  </si>
  <si>
    <t xml:space="preserve">University College                 </t>
  </si>
  <si>
    <t xml:space="preserve">Continuing Education               </t>
  </si>
  <si>
    <t xml:space="preserve">Oakdale Campus                     </t>
  </si>
  <si>
    <t xml:space="preserve">Information Technology Service     </t>
  </si>
  <si>
    <t xml:space="preserve">Univ Hygienic Lab                  </t>
  </si>
  <si>
    <r>
      <t xml:space="preserve">November 1 Faculty FTE by Faculty Category and by Org, </t>
    </r>
    <r>
      <rPr>
        <b/>
        <i/>
        <sz val="11"/>
        <rFont val="Arial"/>
        <family val="2"/>
      </rPr>
      <t>continued</t>
    </r>
  </si>
  <si>
    <t>CALCULATIONS</t>
  </si>
  <si>
    <t>CLAS</t>
  </si>
  <si>
    <t>Bus</t>
  </si>
  <si>
    <t>Dent</t>
  </si>
  <si>
    <t>Educ</t>
  </si>
  <si>
    <t>Eng</t>
  </si>
  <si>
    <t>Med</t>
  </si>
  <si>
    <t>Nurs</t>
  </si>
  <si>
    <t>Pharm</t>
  </si>
  <si>
    <t>PubHlth</t>
  </si>
  <si>
    <t>Grad</t>
  </si>
  <si>
    <t>UColl</t>
  </si>
  <si>
    <t>%TT</t>
  </si>
  <si>
    <t>T/TT</t>
  </si>
  <si>
    <t>Total</t>
  </si>
  <si>
    <t xml:space="preserve">Library                            </t>
  </si>
  <si>
    <t>Library</t>
  </si>
  <si>
    <t>Source: November 1 Peoplesoft HR, as reported in ProView</t>
  </si>
  <si>
    <t>November 1 Faculty FTE by Faculty Category and by Organization</t>
  </si>
  <si>
    <t>continued</t>
  </si>
  <si>
    <t xml:space="preserve">Human Resources                    </t>
  </si>
  <si>
    <t>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</si>
</sst>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  <scheme val="minor"/>
    </font>
    <font>
      <b/>
      <i/>
      <sz val="11"/>
      <name val="Arial"/>
      <family val="2"/>
    </font>
    <font>
      <sz val="8"/>
      <color theme="1"/>
      <name val="Arial"/>
      <family val="2"/>
      <scheme val="minor"/>
    </font>
    <font>
      <b/>
      <sz val="7.5"/>
      <name val="Arial"/>
      <family val="2"/>
    </font>
    <font>
      <sz val="8"/>
      <color theme="1"/>
      <name val="Arial"/>
      <family val="2"/>
      <scheme val="major"/>
    </font>
    <font>
      <sz val="8"/>
      <name val="Arial"/>
      <family val="2"/>
      <scheme val="major"/>
    </font>
    <font>
      <sz val="8"/>
      <name val="Arial"/>
      <family val="2"/>
      <scheme val="minor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0" borderId="0" xfId="0" applyFont="1"/>
    <xf numFmtId="164" fontId="4" fillId="0" borderId="0" xfId="1" applyNumberFormat="1" applyFont="1"/>
    <xf numFmtId="0" fontId="7" fillId="0" borderId="0" xfId="0" applyFont="1"/>
    <xf numFmtId="0" fontId="3" fillId="0" borderId="1" xfId="0" applyFont="1" applyBorder="1"/>
    <xf numFmtId="0" fontId="6" fillId="0" borderId="0" xfId="0" applyFont="1" applyAlignment="1">
      <alignment horizontal="center" vertical="top" wrapText="1"/>
    </xf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/>
    <xf numFmtId="4" fontId="8" fillId="0" borderId="0" xfId="0" applyNumberFormat="1" applyFont="1"/>
    <xf numFmtId="4" fontId="4" fillId="0" borderId="0" xfId="0" applyNumberFormat="1" applyFont="1"/>
    <xf numFmtId="4" fontId="4" fillId="0" borderId="2" xfId="0" applyNumberFormat="1" applyFont="1" applyBorder="1"/>
    <xf numFmtId="4" fontId="5" fillId="0" borderId="0" xfId="0" applyNumberFormat="1" applyFont="1" applyAlignment="1">
      <alignment horizontal="right"/>
    </xf>
    <xf numFmtId="4" fontId="4" fillId="0" borderId="0" xfId="0" quotePrefix="1" applyNumberFormat="1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10" fillId="0" borderId="0" xfId="0" applyFont="1"/>
    <xf numFmtId="4" fontId="10" fillId="0" borderId="0" xfId="0" applyNumberFormat="1" applyFont="1"/>
    <xf numFmtId="0" fontId="3" fillId="0" borderId="0" xfId="0" applyFont="1" applyAlignment="1">
      <alignment horizontal="right"/>
    </xf>
    <xf numFmtId="0" fontId="10" fillId="0" borderId="2" xfId="0" applyFont="1" applyBorder="1"/>
    <xf numFmtId="4" fontId="4" fillId="0" borderId="1" xfId="0" applyNumberFormat="1" applyFont="1" applyBorder="1"/>
    <xf numFmtId="0" fontId="0" fillId="2" borderId="0" xfId="0" applyFill="1"/>
    <xf numFmtId="0" fontId="11" fillId="2" borderId="0" xfId="0" applyFont="1" applyFill="1"/>
    <xf numFmtId="0" fontId="11" fillId="2" borderId="1" xfId="0" applyFont="1" applyFill="1" applyBorder="1"/>
    <xf numFmtId="0" fontId="0" fillId="2" borderId="1" xfId="0" applyFill="1" applyBorder="1"/>
    <xf numFmtId="0" fontId="12" fillId="2" borderId="0" xfId="0" applyFont="1" applyFill="1"/>
    <xf numFmtId="164" fontId="13" fillId="2" borderId="0" xfId="2" applyNumberFormat="1" applyFont="1" applyFill="1" applyBorder="1"/>
    <xf numFmtId="3" fontId="13" fillId="2" borderId="0" xfId="2" applyNumberFormat="1" applyFont="1" applyFill="1" applyBorder="1"/>
    <xf numFmtId="4" fontId="12" fillId="2" borderId="0" xfId="0" applyNumberFormat="1" applyFont="1" applyFill="1"/>
    <xf numFmtId="165" fontId="10" fillId="0" borderId="0" xfId="0" applyNumberFormat="1" applyFont="1"/>
    <xf numFmtId="0" fontId="15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4" fontId="8" fillId="0" borderId="0" xfId="0" applyNumberFormat="1" applyFont="1" applyFill="1" applyBorder="1"/>
    <xf numFmtId="165" fontId="10" fillId="0" borderId="0" xfId="0" applyNumberFormat="1" applyFont="1" applyFill="1" applyBorder="1"/>
    <xf numFmtId="4" fontId="4" fillId="0" borderId="0" xfId="0" applyNumberFormat="1" applyFont="1" applyFill="1" applyBorder="1"/>
    <xf numFmtId="0" fontId="1" fillId="0" borderId="0" xfId="0" applyFont="1" applyFill="1" applyBorder="1"/>
    <xf numFmtId="4" fontId="10" fillId="0" borderId="0" xfId="0" applyNumberFormat="1" applyFont="1" applyFill="1" applyBorder="1"/>
    <xf numFmtId="0" fontId="10" fillId="0" borderId="0" xfId="0" applyFont="1" applyFill="1" applyBorder="1"/>
    <xf numFmtId="4" fontId="5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Tenured/Tenure Track of Total</a:t>
            </a:r>
            <a:r>
              <a:rPr lang="en-US" sz="900" b="1" baseline="0">
                <a:solidFill>
                  <a:sysClr val="windowText" lastClr="000000"/>
                </a:solidFill>
              </a:rPr>
              <a:t> Faculty FTE</a:t>
            </a:r>
          </a:p>
        </c:rich>
      </c:tx>
      <c:layout>
        <c:manualLayout>
          <c:xMode val="edge"/>
          <c:yMode val="edge"/>
          <c:x val="0.3221842138603826"/>
          <c:y val="5.050505050505050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172155932047836E-2"/>
          <c:y val="9.5959595959595953E-2"/>
          <c:w val="0.91840734489146669"/>
          <c:h val="0.6877495426708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Table!$P$152</c:f>
              <c:strCache>
                <c:ptCount val="1"/>
                <c:pt idx="0">
                  <c:v>November 1 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Table!$O$155:$O$166</c:f>
              <c:strCache>
                <c:ptCount val="12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  <c:pt idx="11">
                  <c:v>UColl</c:v>
                </c:pt>
              </c:strCache>
            </c:strRef>
          </c:cat>
          <c:val>
            <c:numRef>
              <c:f>Table!$P$155:$P$166</c:f>
              <c:numCache>
                <c:formatCode>0.0%</c:formatCode>
                <c:ptCount val="12"/>
                <c:pt idx="0">
                  <c:v>0.68634800934299112</c:v>
                </c:pt>
                <c:pt idx="1">
                  <c:v>0.69419209352403066</c:v>
                </c:pt>
                <c:pt idx="2">
                  <c:v>0.49960406894726056</c:v>
                </c:pt>
                <c:pt idx="3">
                  <c:v>0.62132807198965911</c:v>
                </c:pt>
                <c:pt idx="4">
                  <c:v>0.91082639664684217</c:v>
                </c:pt>
                <c:pt idx="5">
                  <c:v>0.65757019047018728</c:v>
                </c:pt>
                <c:pt idx="6">
                  <c:v>0.45709703196000151</c:v>
                </c:pt>
                <c:pt idx="7">
                  <c:v>0.41114852003192021</c:v>
                </c:pt>
                <c:pt idx="8">
                  <c:v>0.55271374829765452</c:v>
                </c:pt>
                <c:pt idx="9">
                  <c:v>0.84363901871868774</c:v>
                </c:pt>
                <c:pt idx="10">
                  <c:v>0.87403656395110418</c:v>
                </c:pt>
                <c:pt idx="11">
                  <c:v>0.20313726828935241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E-495E-A43E-FC4A730E1A73}"/>
            </c:ext>
          </c:extLst>
        </c:ser>
        <c:ser>
          <c:idx val="1"/>
          <c:order val="1"/>
          <c:tx>
            <c:strRef>
              <c:f>Table!$T$152</c:f>
              <c:strCache>
                <c:ptCount val="1"/>
                <c:pt idx="0">
                  <c:v>November 1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Table!$T$155:$T$166</c:f>
              <c:numCache>
                <c:formatCode>0.0%</c:formatCode>
                <c:ptCount val="12"/>
                <c:pt idx="0">
                  <c:v>0.64649656665834465</c:v>
                </c:pt>
                <c:pt idx="1">
                  <c:v>0.54745975702979244</c:v>
                </c:pt>
                <c:pt idx="2">
                  <c:v>0.45858884524583382</c:v>
                </c:pt>
                <c:pt idx="3">
                  <c:v>0.51868427901981606</c:v>
                </c:pt>
                <c:pt idx="4">
                  <c:v>0.86916979771492919</c:v>
                </c:pt>
                <c:pt idx="5">
                  <c:v>0.5704941790572321</c:v>
                </c:pt>
                <c:pt idx="6">
                  <c:v>0.33088243706913961</c:v>
                </c:pt>
                <c:pt idx="7">
                  <c:v>0.34847147119894961</c:v>
                </c:pt>
                <c:pt idx="8">
                  <c:v>0.54238159735017055</c:v>
                </c:pt>
                <c:pt idx="9">
                  <c:v>0.81645755662394515</c:v>
                </c:pt>
                <c:pt idx="10">
                  <c:v>0.55626712160806635</c:v>
                </c:pt>
                <c:pt idx="11">
                  <c:v>0.249947927515101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E-495E-A43E-FC4A730E1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-6"/>
        <c:axId val="906070840"/>
        <c:axId val="730886528"/>
        <c:extLst/>
      </c:barChart>
      <c:catAx>
        <c:axId val="90607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886528"/>
        <c:crosses val="autoZero"/>
        <c:auto val="1"/>
        <c:lblAlgn val="ctr"/>
        <c:lblOffset val="100"/>
        <c:noMultiLvlLbl val="0"/>
      </c:catAx>
      <c:valAx>
        <c:axId val="73088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07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31019983266622"/>
          <c:y val="0.88914380020679229"/>
          <c:w val="0.3694291079044778"/>
          <c:h val="8.055316949017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147</xdr:row>
      <xdr:rowOff>47626</xdr:rowOff>
    </xdr:from>
    <xdr:to>
      <xdr:col>11</xdr:col>
      <xdr:colOff>551688</xdr:colOff>
      <xdr:row>162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1E990-4009-4E61-9058-66851879F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1673A-923B-4E92-8656-BBBAABD2B11D}">
  <dimension ref="A1:AC18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2.5" x14ac:dyDescent="0.25"/>
  <cols>
    <col min="1" max="1" width="3.58203125" style="21" customWidth="1"/>
    <col min="2" max="2" width="26.25" style="21" customWidth="1"/>
    <col min="3" max="13" width="7.58203125" style="22" customWidth="1"/>
    <col min="14" max="14" width="4.75" style="22" customWidth="1"/>
    <col min="15" max="15" width="8.25" style="22" customWidth="1"/>
    <col min="16" max="23" width="7.58203125" style="22" customWidth="1"/>
    <col min="24" max="16384" width="9" style="1"/>
  </cols>
  <sheetData>
    <row r="1" spans="1:29" customFormat="1" ht="14" x14ac:dyDescent="0.3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9"/>
      <c r="N1" s="9"/>
      <c r="O1" s="37"/>
      <c r="P1" s="37"/>
      <c r="Q1" s="37"/>
      <c r="R1" s="37"/>
      <c r="S1" s="37"/>
      <c r="T1" s="37"/>
      <c r="U1" s="37"/>
      <c r="V1" s="37"/>
      <c r="W1" s="37"/>
      <c r="X1" s="7"/>
      <c r="Y1" s="7"/>
      <c r="Z1" s="7"/>
      <c r="AA1" s="7"/>
      <c r="AB1" s="7"/>
      <c r="AC1" s="7"/>
    </row>
    <row r="2" spans="1:29" customFormat="1" ht="6" customHeight="1" x14ac:dyDescent="0.3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8"/>
      <c r="P2" s="38"/>
      <c r="Q2" s="38"/>
      <c r="R2" s="38"/>
      <c r="S2" s="38"/>
      <c r="T2" s="38"/>
      <c r="U2" s="38"/>
      <c r="V2" s="38"/>
      <c r="W2" s="38"/>
      <c r="X2" s="7"/>
      <c r="Y2" s="7"/>
      <c r="Z2" s="7"/>
      <c r="AA2" s="7"/>
      <c r="AB2" s="7"/>
      <c r="AC2" s="7"/>
    </row>
    <row r="3" spans="1:29" x14ac:dyDescent="0.25">
      <c r="A3" s="3"/>
      <c r="B3" s="3"/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2022</v>
      </c>
      <c r="L3" s="18">
        <v>2023</v>
      </c>
      <c r="M3" s="23"/>
      <c r="N3" s="23"/>
      <c r="O3" s="39"/>
      <c r="P3" s="39"/>
      <c r="Q3" s="39"/>
      <c r="R3" s="39"/>
      <c r="S3" s="39"/>
      <c r="T3" s="39"/>
      <c r="U3" s="39"/>
      <c r="V3" s="39"/>
      <c r="W3" s="39"/>
      <c r="X3" s="2"/>
      <c r="Y3" s="2"/>
      <c r="Z3" s="2"/>
      <c r="AA3" s="2"/>
      <c r="AB3" s="2"/>
      <c r="AC3" s="2"/>
    </row>
    <row r="4" spans="1:29" ht="12.75" customHeight="1" x14ac:dyDescent="0.25">
      <c r="A4" s="4" t="s">
        <v>1</v>
      </c>
      <c r="C4" s="13">
        <f t="shared" ref="C4:K4" si="0">SUM(C5:C30)</f>
        <v>1127.93399</v>
      </c>
      <c r="D4" s="13">
        <f t="shared" si="0"/>
        <v>1099.321549</v>
      </c>
      <c r="E4" s="13">
        <f t="shared" si="0"/>
        <v>1081.0402630000001</v>
      </c>
      <c r="F4" s="13">
        <f t="shared" si="0"/>
        <v>1081.5799530000002</v>
      </c>
      <c r="G4" s="13">
        <f t="shared" si="0"/>
        <v>1078.274034</v>
      </c>
      <c r="H4" s="13">
        <f t="shared" si="0"/>
        <v>1056.7784799999997</v>
      </c>
      <c r="I4" s="13">
        <f t="shared" si="0"/>
        <v>1053.762522</v>
      </c>
      <c r="J4" s="13">
        <f t="shared" si="0"/>
        <v>1033.5247619999998</v>
      </c>
      <c r="K4" s="13">
        <f t="shared" si="0"/>
        <v>1021.8151699999999</v>
      </c>
      <c r="L4" s="13">
        <f t="shared" ref="L4" si="1">SUM(L5:L30)</f>
        <v>993.53473499999996</v>
      </c>
      <c r="M4" s="13"/>
      <c r="N4" s="13"/>
      <c r="O4" s="40"/>
      <c r="P4" s="40"/>
      <c r="Q4" s="40"/>
      <c r="R4" s="40"/>
      <c r="S4" s="40"/>
      <c r="T4" s="40"/>
      <c r="U4" s="40"/>
      <c r="V4" s="40"/>
      <c r="W4" s="40"/>
      <c r="X4" s="2"/>
      <c r="Y4" s="2"/>
      <c r="Z4" s="2"/>
      <c r="AA4" s="2"/>
      <c r="AB4" s="2"/>
      <c r="AC4" s="2"/>
    </row>
    <row r="5" spans="1:29" ht="12.75" customHeight="1" x14ac:dyDescent="0.25">
      <c r="A5" s="1"/>
      <c r="B5" s="2" t="s">
        <v>6</v>
      </c>
      <c r="C5" s="14">
        <v>0</v>
      </c>
      <c r="D5" s="14">
        <v>0.6</v>
      </c>
      <c r="E5" s="14">
        <v>0</v>
      </c>
      <c r="F5" s="14">
        <v>0.1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34"/>
      <c r="N5" s="34"/>
      <c r="O5" s="41"/>
      <c r="P5" s="42"/>
      <c r="Q5" s="42"/>
      <c r="R5" s="42"/>
      <c r="S5" s="42"/>
      <c r="T5" s="42"/>
      <c r="U5" s="42"/>
      <c r="V5" s="42"/>
      <c r="W5" s="42"/>
      <c r="X5" s="2"/>
      <c r="Y5" s="2"/>
      <c r="Z5" s="2"/>
      <c r="AA5" s="2"/>
      <c r="AB5" s="2"/>
      <c r="AC5" s="2"/>
    </row>
    <row r="6" spans="1:29" ht="12.75" customHeight="1" x14ac:dyDescent="0.25">
      <c r="A6" s="1"/>
      <c r="B6" s="2" t="s">
        <v>7</v>
      </c>
      <c r="C6" s="14">
        <v>0.53330100000000003</v>
      </c>
      <c r="D6" s="14">
        <v>0.68334099999999998</v>
      </c>
      <c r="E6" s="14">
        <v>0.99428000000000005</v>
      </c>
      <c r="F6" s="14">
        <v>1.01281</v>
      </c>
      <c r="G6" s="14">
        <v>0.91073199999999999</v>
      </c>
      <c r="H6" s="14">
        <v>1.1006959999999999</v>
      </c>
      <c r="I6" s="14">
        <v>0.64637299999999998</v>
      </c>
      <c r="J6" s="14">
        <v>1.349828</v>
      </c>
      <c r="K6" s="14">
        <v>1.1898629999999999</v>
      </c>
      <c r="L6" s="14">
        <v>1.466272</v>
      </c>
      <c r="M6" s="34"/>
      <c r="N6" s="34"/>
      <c r="O6" s="41"/>
      <c r="P6" s="42"/>
      <c r="Q6" s="42"/>
      <c r="R6" s="42"/>
      <c r="S6" s="42"/>
      <c r="T6" s="42"/>
      <c r="U6" s="42"/>
      <c r="V6" s="42"/>
      <c r="W6" s="42"/>
    </row>
    <row r="7" spans="1:29" ht="12.75" customHeight="1" x14ac:dyDescent="0.25">
      <c r="A7" s="1"/>
      <c r="B7" s="2" t="s">
        <v>8</v>
      </c>
      <c r="C7" s="14">
        <v>0.44965699999999997</v>
      </c>
      <c r="D7" s="14">
        <v>0.379853</v>
      </c>
      <c r="E7" s="14">
        <v>2.0369139999999999</v>
      </c>
      <c r="F7" s="14">
        <v>0.78707800000000006</v>
      </c>
      <c r="G7" s="14">
        <v>0.52190800000000004</v>
      </c>
      <c r="H7" s="14">
        <v>0.51314099999999996</v>
      </c>
      <c r="I7" s="14">
        <v>0.54325800000000002</v>
      </c>
      <c r="J7" s="14">
        <v>0.50675499999999996</v>
      </c>
      <c r="K7" s="14">
        <v>0.49335000000000001</v>
      </c>
      <c r="L7" s="14">
        <v>1.411664</v>
      </c>
      <c r="M7" s="34"/>
      <c r="N7" s="34"/>
      <c r="O7" s="41"/>
      <c r="P7" s="44"/>
      <c r="Q7" s="42"/>
      <c r="R7" s="42"/>
      <c r="S7" s="42"/>
      <c r="T7" s="42"/>
      <c r="U7" s="42"/>
      <c r="V7" s="42"/>
      <c r="W7" s="42"/>
    </row>
    <row r="8" spans="1:29" ht="12.75" customHeight="1" x14ac:dyDescent="0.25">
      <c r="A8" s="2"/>
      <c r="B8" s="2" t="s">
        <v>9</v>
      </c>
      <c r="C8" s="14">
        <v>6.1689220000000002</v>
      </c>
      <c r="D8" s="14">
        <v>5.5131680000000003</v>
      </c>
      <c r="E8" s="14">
        <v>3.871165</v>
      </c>
      <c r="F8" s="14">
        <v>4.2996930000000004</v>
      </c>
      <c r="G8" s="14">
        <v>4.6372010000000001</v>
      </c>
      <c r="H8" s="14">
        <v>3.0713530000000002</v>
      </c>
      <c r="I8" s="14">
        <v>2.9206639999999999</v>
      </c>
      <c r="J8" s="14">
        <v>1.892625</v>
      </c>
      <c r="K8" s="14">
        <v>1.5160340000000001</v>
      </c>
      <c r="L8" s="14">
        <v>1.810084</v>
      </c>
      <c r="M8" s="34"/>
      <c r="N8" s="34"/>
      <c r="O8" s="41"/>
      <c r="P8" s="42"/>
      <c r="Q8" s="42"/>
      <c r="R8" s="42"/>
      <c r="S8" s="42"/>
      <c r="T8" s="42"/>
      <c r="U8" s="42"/>
      <c r="V8" s="42"/>
      <c r="W8" s="42"/>
    </row>
    <row r="9" spans="1:29" ht="12.75" hidden="1" customHeight="1" x14ac:dyDescent="0.25">
      <c r="A9" s="2"/>
      <c r="B9" s="2" t="s">
        <v>10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4"/>
      <c r="N9" s="34"/>
      <c r="O9" s="41"/>
      <c r="P9" s="42"/>
      <c r="Q9" s="44"/>
      <c r="R9" s="42"/>
      <c r="S9" s="42"/>
      <c r="T9" s="42"/>
      <c r="U9" s="42"/>
      <c r="V9" s="42"/>
      <c r="W9" s="42"/>
    </row>
    <row r="10" spans="1:29" ht="12.75" hidden="1" customHeight="1" x14ac:dyDescent="0.25">
      <c r="A10" s="2"/>
      <c r="B10" s="21" t="s">
        <v>51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4"/>
      <c r="O10" s="44"/>
      <c r="P10" s="42"/>
      <c r="Q10" s="44"/>
      <c r="R10" s="42"/>
      <c r="S10" s="42"/>
      <c r="T10" s="42"/>
      <c r="U10" s="42"/>
      <c r="V10" s="42"/>
      <c r="W10" s="42"/>
    </row>
    <row r="11" spans="1:29" ht="12.75" customHeight="1" x14ac:dyDescent="0.25">
      <c r="A11" s="2"/>
      <c r="B11" s="2" t="s">
        <v>11</v>
      </c>
      <c r="C11" s="14">
        <v>0.46874300000000002</v>
      </c>
      <c r="D11" s="14">
        <v>0.47140300000000002</v>
      </c>
      <c r="E11" s="14">
        <v>0.47135300000000002</v>
      </c>
      <c r="F11" s="14">
        <v>0.46994000000000002</v>
      </c>
      <c r="G11" s="14">
        <v>5.3187999999999999E-2</v>
      </c>
      <c r="H11" s="14">
        <v>5.2009E-2</v>
      </c>
      <c r="I11" s="14">
        <v>5.1999999999999998E-2</v>
      </c>
      <c r="J11" s="14">
        <v>4.446E-2</v>
      </c>
      <c r="K11" s="14">
        <v>4.4056999999999999E-2</v>
      </c>
      <c r="L11" s="14">
        <v>4.4108000000000001E-2</v>
      </c>
      <c r="M11" s="34"/>
      <c r="N11" s="34"/>
      <c r="O11" s="41"/>
      <c r="P11" s="42"/>
      <c r="Q11" s="42"/>
      <c r="R11" s="42"/>
      <c r="S11" s="42"/>
      <c r="T11" s="42"/>
      <c r="U11" s="42"/>
      <c r="V11" s="42"/>
      <c r="W11" s="42"/>
    </row>
    <row r="12" spans="1:29" ht="12.75" customHeight="1" x14ac:dyDescent="0.25">
      <c r="A12" s="2"/>
      <c r="B12" s="2" t="s">
        <v>12</v>
      </c>
      <c r="C12" s="14">
        <v>453.08542599999998</v>
      </c>
      <c r="D12" s="14">
        <v>430.78122500000001</v>
      </c>
      <c r="E12" s="14">
        <v>429.72295000000003</v>
      </c>
      <c r="F12" s="14">
        <v>435.40375499999999</v>
      </c>
      <c r="G12" s="14">
        <v>431.61882100000003</v>
      </c>
      <c r="H12" s="14">
        <v>424.54128200000002</v>
      </c>
      <c r="I12" s="14">
        <v>424.93512099999998</v>
      </c>
      <c r="J12" s="14">
        <v>408.48154</v>
      </c>
      <c r="K12" s="14">
        <v>394.314165</v>
      </c>
      <c r="L12" s="14">
        <v>378.98681900000003</v>
      </c>
      <c r="M12" s="34"/>
      <c r="N12" s="34"/>
      <c r="O12" s="41"/>
      <c r="P12" s="44"/>
      <c r="Q12" s="42"/>
      <c r="R12" s="42"/>
      <c r="S12" s="42"/>
      <c r="T12" s="42"/>
      <c r="U12" s="42"/>
      <c r="V12" s="42"/>
      <c r="W12" s="42"/>
    </row>
    <row r="13" spans="1:29" ht="12.75" customHeight="1" x14ac:dyDescent="0.25">
      <c r="A13" s="2"/>
      <c r="B13" s="2" t="s">
        <v>13</v>
      </c>
      <c r="C13" s="14">
        <v>53.350000999999999</v>
      </c>
      <c r="D13" s="14">
        <v>52.684572000000003</v>
      </c>
      <c r="E13" s="14">
        <v>54.763787000000001</v>
      </c>
      <c r="F13" s="14">
        <v>53.953972999999998</v>
      </c>
      <c r="G13" s="14">
        <v>54.891745999999998</v>
      </c>
      <c r="H13" s="14">
        <v>51.371012999999998</v>
      </c>
      <c r="I13" s="14">
        <v>55.425963000000003</v>
      </c>
      <c r="J13" s="14">
        <v>54.470289000000001</v>
      </c>
      <c r="K13" s="14">
        <v>53.608741000000002</v>
      </c>
      <c r="L13" s="14">
        <v>50.998517</v>
      </c>
      <c r="M13" s="34"/>
      <c r="N13" s="34"/>
      <c r="O13" s="41"/>
      <c r="P13" s="42"/>
      <c r="Q13" s="42"/>
      <c r="R13" s="42"/>
      <c r="S13" s="42"/>
      <c r="T13" s="42"/>
      <c r="U13" s="42"/>
      <c r="V13" s="42"/>
      <c r="W13" s="42"/>
    </row>
    <row r="14" spans="1:29" ht="12.75" customHeight="1" x14ac:dyDescent="0.25">
      <c r="A14" s="2"/>
      <c r="B14" s="2" t="s">
        <v>14</v>
      </c>
      <c r="C14" s="14">
        <v>39.269696000000003</v>
      </c>
      <c r="D14" s="14">
        <v>36.494768000000001</v>
      </c>
      <c r="E14" s="14">
        <v>36.474888999999997</v>
      </c>
      <c r="F14" s="14">
        <v>35.592160999999997</v>
      </c>
      <c r="G14" s="14">
        <v>34.065387999999999</v>
      </c>
      <c r="H14" s="14">
        <v>34.787649000000002</v>
      </c>
      <c r="I14" s="14">
        <v>35.791311999999998</v>
      </c>
      <c r="J14" s="14">
        <v>36.873887000000003</v>
      </c>
      <c r="K14" s="14">
        <v>34.934013</v>
      </c>
      <c r="L14" s="14">
        <v>33.840815999999997</v>
      </c>
      <c r="M14" s="34"/>
      <c r="N14" s="34"/>
      <c r="O14" s="41"/>
      <c r="P14" s="42"/>
      <c r="Q14" s="42"/>
      <c r="R14" s="42"/>
      <c r="S14" s="42"/>
      <c r="T14" s="42"/>
      <c r="U14" s="42"/>
      <c r="V14" s="42"/>
      <c r="W14" s="42"/>
    </row>
    <row r="15" spans="1:29" ht="12.75" customHeight="1" x14ac:dyDescent="0.25">
      <c r="A15" s="2"/>
      <c r="B15" s="2" t="s">
        <v>15</v>
      </c>
      <c r="C15" s="14">
        <v>51.601301999999997</v>
      </c>
      <c r="D15" s="14">
        <v>45.538387999999998</v>
      </c>
      <c r="E15" s="14">
        <v>44.740858000000003</v>
      </c>
      <c r="F15" s="14">
        <v>40.332037999999997</v>
      </c>
      <c r="G15" s="14">
        <v>35.758240999999998</v>
      </c>
      <c r="H15" s="14">
        <v>37.648795999999997</v>
      </c>
      <c r="I15" s="14">
        <v>41.168337999999999</v>
      </c>
      <c r="J15" s="14">
        <v>40.749136</v>
      </c>
      <c r="K15" s="14">
        <v>43.057025000000003</v>
      </c>
      <c r="L15" s="14">
        <v>40.725461000000003</v>
      </c>
      <c r="M15" s="34"/>
      <c r="N15" s="34"/>
      <c r="O15" s="41"/>
      <c r="P15" s="42"/>
      <c r="Q15" s="42"/>
      <c r="R15" s="42"/>
      <c r="S15" s="42"/>
      <c r="T15" s="42"/>
      <c r="U15" s="42"/>
      <c r="V15" s="42"/>
      <c r="W15" s="42"/>
    </row>
    <row r="16" spans="1:29" ht="12.75" customHeight="1" x14ac:dyDescent="0.25">
      <c r="A16" s="2"/>
      <c r="B16" s="2" t="s">
        <v>16</v>
      </c>
      <c r="C16" s="14">
        <v>60.148522999999997</v>
      </c>
      <c r="D16" s="14">
        <v>62.674945999999998</v>
      </c>
      <c r="E16" s="14">
        <v>63.644900999999997</v>
      </c>
      <c r="F16" s="14">
        <v>63.433585000000001</v>
      </c>
      <c r="G16" s="14">
        <v>66.393051</v>
      </c>
      <c r="H16" s="14">
        <v>67.299087</v>
      </c>
      <c r="I16" s="14">
        <v>71.184439999999995</v>
      </c>
      <c r="J16" s="14">
        <v>70.396789999999996</v>
      </c>
      <c r="K16" s="14">
        <v>70.314252999999994</v>
      </c>
      <c r="L16" s="14">
        <v>69.698323000000002</v>
      </c>
      <c r="M16" s="21"/>
      <c r="N16" s="34"/>
      <c r="O16" s="41"/>
      <c r="P16" s="42"/>
      <c r="Q16" s="42"/>
      <c r="R16" s="42"/>
      <c r="S16" s="42"/>
      <c r="T16" s="42"/>
      <c r="U16" s="42"/>
      <c r="V16" s="42"/>
      <c r="W16" s="42"/>
    </row>
    <row r="17" spans="1:29" ht="12.75" customHeight="1" x14ac:dyDescent="0.25">
      <c r="A17" s="2"/>
      <c r="B17" s="2" t="s">
        <v>17</v>
      </c>
      <c r="C17" s="14">
        <v>23.7</v>
      </c>
      <c r="D17" s="14">
        <v>22.35</v>
      </c>
      <c r="E17" s="14">
        <v>21.7</v>
      </c>
      <c r="F17" s="14">
        <v>22.019853000000001</v>
      </c>
      <c r="G17" s="14">
        <v>22.846985</v>
      </c>
      <c r="H17" s="14">
        <v>20.8245</v>
      </c>
      <c r="I17" s="14">
        <v>22.049999</v>
      </c>
      <c r="J17" s="14">
        <v>21.15</v>
      </c>
      <c r="K17" s="14">
        <v>24.876000000000001</v>
      </c>
      <c r="L17" s="14">
        <v>21.549997999999999</v>
      </c>
      <c r="M17" s="34"/>
      <c r="N17" s="21"/>
      <c r="O17" s="45"/>
      <c r="P17" s="42"/>
      <c r="Q17" s="42"/>
      <c r="R17" s="42"/>
      <c r="S17" s="42"/>
      <c r="T17" s="42"/>
      <c r="U17" s="42"/>
      <c r="V17" s="42"/>
      <c r="W17" s="42"/>
    </row>
    <row r="18" spans="1:29" ht="12.75" customHeight="1" x14ac:dyDescent="0.25">
      <c r="A18" s="2"/>
      <c r="B18" s="2" t="s">
        <v>18</v>
      </c>
      <c r="C18" s="14">
        <v>352.24593099999998</v>
      </c>
      <c r="D18" s="14">
        <v>355.54871200000002</v>
      </c>
      <c r="E18" s="14">
        <v>338.47358200000002</v>
      </c>
      <c r="F18" s="14">
        <v>345.41507100000001</v>
      </c>
      <c r="G18" s="14">
        <v>341.15279199999998</v>
      </c>
      <c r="H18" s="14">
        <v>333.05298099999999</v>
      </c>
      <c r="I18" s="14">
        <v>314.89204000000001</v>
      </c>
      <c r="J18" s="14">
        <v>312.93505299999998</v>
      </c>
      <c r="K18" s="14">
        <v>313.88437099999999</v>
      </c>
      <c r="L18" s="14">
        <v>308.396458</v>
      </c>
      <c r="M18" s="34"/>
      <c r="N18" s="34"/>
      <c r="O18" s="41"/>
      <c r="P18" s="42"/>
      <c r="Q18" s="42"/>
      <c r="R18" s="42"/>
      <c r="S18" s="42"/>
      <c r="T18" s="42"/>
      <c r="U18" s="42"/>
      <c r="V18" s="42"/>
      <c r="W18" s="42"/>
    </row>
    <row r="19" spans="1:29" ht="12.75" customHeight="1" x14ac:dyDescent="0.25">
      <c r="A19" s="2"/>
      <c r="B19" s="2" t="s">
        <v>19</v>
      </c>
      <c r="C19" s="14">
        <v>17.349485999999999</v>
      </c>
      <c r="D19" s="14">
        <v>18.451141</v>
      </c>
      <c r="E19" s="14">
        <v>18.044727999999999</v>
      </c>
      <c r="F19" s="14">
        <v>16.267683999999999</v>
      </c>
      <c r="G19" s="14">
        <v>15.207153</v>
      </c>
      <c r="H19" s="14">
        <v>14.794328999999999</v>
      </c>
      <c r="I19" s="14">
        <v>15.633908</v>
      </c>
      <c r="J19" s="14">
        <v>14.503624</v>
      </c>
      <c r="K19" s="14">
        <v>15.199261999999999</v>
      </c>
      <c r="L19" s="14">
        <v>16.383035</v>
      </c>
      <c r="M19" s="34"/>
      <c r="N19" s="34"/>
      <c r="O19" s="41"/>
      <c r="P19" s="42"/>
      <c r="Q19" s="42"/>
      <c r="R19" s="42"/>
      <c r="S19" s="42"/>
      <c r="T19" s="42"/>
      <c r="U19" s="42"/>
      <c r="V19" s="42"/>
      <c r="W19" s="42"/>
    </row>
    <row r="20" spans="1:29" ht="12.75" customHeight="1" x14ac:dyDescent="0.25">
      <c r="A20" s="2"/>
      <c r="B20" s="2" t="s">
        <v>20</v>
      </c>
      <c r="C20" s="14">
        <v>17.683346</v>
      </c>
      <c r="D20" s="14">
        <v>17.957443999999999</v>
      </c>
      <c r="E20" s="14">
        <v>16.024065</v>
      </c>
      <c r="F20" s="14">
        <v>15.604404000000001</v>
      </c>
      <c r="G20" s="14">
        <v>18.83239</v>
      </c>
      <c r="H20" s="14">
        <v>16.238799</v>
      </c>
      <c r="I20" s="14">
        <v>18.663830999999998</v>
      </c>
      <c r="J20" s="14">
        <v>19.868079999999999</v>
      </c>
      <c r="K20" s="14">
        <v>20.368622999999999</v>
      </c>
      <c r="L20" s="14">
        <v>18.865673999999999</v>
      </c>
      <c r="M20" s="34"/>
      <c r="N20" s="34"/>
      <c r="O20" s="41"/>
      <c r="P20" s="42"/>
      <c r="Q20" s="42"/>
      <c r="R20" s="42"/>
      <c r="S20" s="42"/>
      <c r="T20" s="42"/>
      <c r="U20" s="42"/>
      <c r="V20" s="42"/>
      <c r="W20" s="42"/>
    </row>
    <row r="21" spans="1:29" ht="12.75" customHeight="1" x14ac:dyDescent="0.25">
      <c r="A21" s="2"/>
      <c r="B21" s="2" t="s">
        <v>21</v>
      </c>
      <c r="C21" s="14">
        <v>39.488878</v>
      </c>
      <c r="D21" s="14">
        <v>36.039006999999998</v>
      </c>
      <c r="E21" s="14">
        <v>36.396799000000001</v>
      </c>
      <c r="F21" s="14">
        <v>35.686534999999999</v>
      </c>
      <c r="G21" s="14">
        <v>37.442686999999999</v>
      </c>
      <c r="H21" s="14">
        <v>37.358293000000003</v>
      </c>
      <c r="I21" s="14">
        <v>35.688493999999999</v>
      </c>
      <c r="J21" s="14">
        <v>37.895980000000002</v>
      </c>
      <c r="K21" s="14">
        <v>36.487229999999997</v>
      </c>
      <c r="L21" s="14">
        <v>35.329940999999998</v>
      </c>
      <c r="M21" s="34"/>
      <c r="N21" s="34"/>
      <c r="O21" s="41"/>
      <c r="P21" s="42"/>
      <c r="Q21" s="42"/>
      <c r="R21" s="42"/>
      <c r="S21" s="42"/>
      <c r="T21" s="42"/>
      <c r="U21" s="42"/>
      <c r="V21" s="42"/>
      <c r="W21" s="42"/>
    </row>
    <row r="22" spans="1:29" ht="12.75" customHeight="1" x14ac:dyDescent="0.25">
      <c r="A22" s="2"/>
      <c r="B22" s="2" t="s">
        <v>22</v>
      </c>
      <c r="C22" s="14">
        <v>1.9287909999999999</v>
      </c>
      <c r="D22" s="14">
        <v>0.76636400000000005</v>
      </c>
      <c r="E22" s="14">
        <v>1.801647</v>
      </c>
      <c r="F22" s="14">
        <v>0.102979</v>
      </c>
      <c r="G22" s="14">
        <v>2.1509529999999999</v>
      </c>
      <c r="H22" s="14">
        <v>2.8716330000000001</v>
      </c>
      <c r="I22" s="14">
        <v>2.7327309999999998</v>
      </c>
      <c r="J22" s="14">
        <v>2.9723480000000002</v>
      </c>
      <c r="K22" s="14">
        <v>3.5863550000000002</v>
      </c>
      <c r="L22" s="14">
        <v>3.5965199999999999</v>
      </c>
      <c r="M22" s="34"/>
      <c r="N22" s="34"/>
      <c r="O22" s="41"/>
      <c r="P22" s="42"/>
      <c r="Q22" s="42"/>
      <c r="R22" s="42"/>
      <c r="S22" s="42"/>
      <c r="T22" s="42"/>
      <c r="U22" s="42"/>
      <c r="V22" s="42"/>
      <c r="W22" s="42"/>
    </row>
    <row r="23" spans="1:29" ht="12.75" customHeight="1" x14ac:dyDescent="0.25">
      <c r="A23" s="2"/>
      <c r="B23" s="2" t="s">
        <v>23</v>
      </c>
      <c r="C23" s="14">
        <v>9.1113440000000008</v>
      </c>
      <c r="D23" s="14">
        <v>10.937384</v>
      </c>
      <c r="E23" s="14">
        <v>10.751021</v>
      </c>
      <c r="F23" s="14">
        <v>10.323366</v>
      </c>
      <c r="G23" s="14">
        <v>10.973375000000001</v>
      </c>
      <c r="H23" s="14">
        <v>10.815265999999999</v>
      </c>
      <c r="I23" s="14">
        <v>11.304048999999999</v>
      </c>
      <c r="J23" s="14">
        <v>9.3054640000000006</v>
      </c>
      <c r="K23" s="14">
        <v>7.7618280000000004</v>
      </c>
      <c r="L23" s="14">
        <v>9.8520190000000003</v>
      </c>
      <c r="M23" s="34"/>
      <c r="N23" s="34"/>
      <c r="O23" s="41"/>
      <c r="P23" s="42"/>
      <c r="Q23" s="42"/>
      <c r="R23" s="42"/>
      <c r="S23" s="42"/>
      <c r="T23" s="42"/>
      <c r="U23" s="42"/>
      <c r="V23" s="42"/>
      <c r="W23" s="42"/>
    </row>
    <row r="24" spans="1:29" ht="12.75" hidden="1" customHeight="1" x14ac:dyDescent="0.25">
      <c r="A24" s="2"/>
      <c r="B24" s="2" t="s">
        <v>24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4"/>
      <c r="N24" s="34"/>
      <c r="O24" s="41"/>
      <c r="P24" s="42"/>
      <c r="Q24" s="42"/>
      <c r="R24" s="42"/>
      <c r="S24" s="42"/>
      <c r="T24" s="42"/>
      <c r="U24" s="42"/>
      <c r="V24" s="42"/>
      <c r="W24" s="42"/>
    </row>
    <row r="25" spans="1:29" ht="12.75" customHeight="1" x14ac:dyDescent="0.25">
      <c r="A25" s="2"/>
      <c r="B25" s="14" t="s">
        <v>46</v>
      </c>
      <c r="C25" s="14">
        <v>0</v>
      </c>
      <c r="D25" s="14">
        <v>0.3</v>
      </c>
      <c r="E25" s="14">
        <v>0.3</v>
      </c>
      <c r="F25" s="14">
        <v>0.275256</v>
      </c>
      <c r="G25" s="14">
        <v>0.31765399999999999</v>
      </c>
      <c r="H25" s="14">
        <v>0.315251</v>
      </c>
      <c r="I25" s="14">
        <v>3.0001E-2</v>
      </c>
      <c r="J25" s="14">
        <v>2.8903000000000002E-2</v>
      </c>
      <c r="K25" s="14">
        <v>0.13</v>
      </c>
      <c r="L25" s="14">
        <v>0.13106999999999999</v>
      </c>
      <c r="M25" s="34"/>
      <c r="N25" s="34"/>
      <c r="O25" s="41"/>
      <c r="P25" s="42"/>
      <c r="Q25" s="42"/>
      <c r="R25" s="42"/>
      <c r="S25" s="42"/>
      <c r="T25" s="42"/>
      <c r="U25" s="42"/>
      <c r="V25" s="42"/>
      <c r="W25" s="42"/>
    </row>
    <row r="26" spans="1:29" ht="12.75" customHeight="1" x14ac:dyDescent="0.25">
      <c r="A26" s="2"/>
      <c r="B26" s="2" t="s">
        <v>25</v>
      </c>
      <c r="C26" s="14">
        <v>0.49984200000000001</v>
      </c>
      <c r="D26" s="14">
        <v>0.84983299999999995</v>
      </c>
      <c r="E26" s="14">
        <v>0.699824</v>
      </c>
      <c r="F26" s="14">
        <v>0.39977299999999999</v>
      </c>
      <c r="G26" s="14">
        <v>0.39977299999999999</v>
      </c>
      <c r="H26" s="14">
        <v>0</v>
      </c>
      <c r="I26" s="14">
        <v>0</v>
      </c>
      <c r="J26" s="14">
        <v>0.1</v>
      </c>
      <c r="K26" s="14">
        <v>0</v>
      </c>
      <c r="L26" s="14">
        <v>0.3</v>
      </c>
      <c r="M26" s="34"/>
      <c r="N26" s="34"/>
      <c r="O26" s="41"/>
      <c r="P26" s="44"/>
      <c r="Q26" s="44"/>
      <c r="R26" s="42"/>
      <c r="S26" s="42"/>
      <c r="T26" s="42"/>
      <c r="U26" s="42"/>
      <c r="V26" s="42"/>
      <c r="W26" s="42"/>
    </row>
    <row r="27" spans="1:29" ht="12.75" customHeight="1" x14ac:dyDescent="0.25">
      <c r="A27" s="2"/>
      <c r="B27" s="2" t="s">
        <v>26</v>
      </c>
      <c r="C27" s="14">
        <v>0.60002100000000003</v>
      </c>
      <c r="D27" s="14">
        <v>0.3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4"/>
      <c r="N27" s="34"/>
      <c r="O27" s="41"/>
      <c r="P27" s="42"/>
      <c r="Q27" s="42"/>
      <c r="R27" s="42"/>
      <c r="S27" s="42"/>
      <c r="T27" s="42"/>
      <c r="U27" s="42"/>
      <c r="V27" s="42"/>
      <c r="W27" s="42"/>
    </row>
    <row r="28" spans="1:29" ht="12.75" hidden="1" customHeight="1" x14ac:dyDescent="0.25">
      <c r="A28" s="2"/>
      <c r="B28" s="2" t="s">
        <v>27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4"/>
      <c r="N28" s="34"/>
      <c r="O28" s="41"/>
      <c r="P28" s="42"/>
      <c r="Q28" s="42"/>
      <c r="R28" s="42"/>
      <c r="S28" s="42"/>
      <c r="T28" s="42"/>
      <c r="U28" s="42"/>
      <c r="V28" s="42"/>
      <c r="W28" s="42"/>
    </row>
    <row r="29" spans="1:29" ht="12.75" customHeight="1" x14ac:dyDescent="0.25">
      <c r="A29" s="2"/>
      <c r="B29" s="2" t="s">
        <v>28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0.05</v>
      </c>
      <c r="L29" s="14">
        <v>4.7955999999999999E-2</v>
      </c>
      <c r="M29" s="21"/>
      <c r="O29" s="44"/>
      <c r="P29" s="42"/>
      <c r="Q29" s="44"/>
      <c r="R29" s="42"/>
      <c r="S29" s="42"/>
      <c r="T29" s="42"/>
      <c r="U29" s="42"/>
      <c r="V29" s="42"/>
      <c r="W29" s="42"/>
      <c r="X29" s="2"/>
      <c r="Y29" s="2"/>
      <c r="Z29" s="2"/>
      <c r="AA29" s="2"/>
      <c r="AB29" s="2"/>
      <c r="AC29" s="2"/>
    </row>
    <row r="30" spans="1:29" ht="12.75" customHeight="1" x14ac:dyDescent="0.25">
      <c r="A30" s="24"/>
      <c r="B30" s="11" t="s">
        <v>29</v>
      </c>
      <c r="C30" s="15">
        <v>0.25078</v>
      </c>
      <c r="D30" s="15">
        <v>0</v>
      </c>
      <c r="E30" s="15">
        <v>0.1275</v>
      </c>
      <c r="F30" s="15">
        <v>9.9999000000000005E-2</v>
      </c>
      <c r="G30" s="15">
        <v>9.9996000000000002E-2</v>
      </c>
      <c r="H30" s="15">
        <v>0.122402</v>
      </c>
      <c r="I30" s="15">
        <v>0.1</v>
      </c>
      <c r="J30" s="15">
        <v>0</v>
      </c>
      <c r="K30" s="15">
        <v>0</v>
      </c>
      <c r="L30" s="15">
        <v>0.1</v>
      </c>
      <c r="M30" s="14"/>
      <c r="N30" s="21"/>
      <c r="O30" s="45"/>
      <c r="P30" s="44"/>
      <c r="Q30" s="42"/>
      <c r="R30" s="42"/>
      <c r="S30" s="42"/>
      <c r="T30" s="42"/>
      <c r="U30" s="42"/>
      <c r="V30" s="42"/>
      <c r="W30" s="42"/>
      <c r="X30" s="2"/>
      <c r="Y30" s="2"/>
      <c r="Z30" s="2"/>
      <c r="AA30" s="2"/>
      <c r="AB30" s="2"/>
      <c r="AC30" s="2"/>
    </row>
    <row r="31" spans="1:29" ht="12.75" customHeight="1" x14ac:dyDescent="0.25">
      <c r="A31" s="4" t="s">
        <v>2</v>
      </c>
      <c r="B31" s="2"/>
      <c r="C31" s="13">
        <f t="shared" ref="C31:K31" si="2">SUM(C33:C57)</f>
        <v>366.10871299999997</v>
      </c>
      <c r="D31" s="13">
        <f t="shared" si="2"/>
        <v>358.02692199999996</v>
      </c>
      <c r="E31" s="13">
        <f t="shared" si="2"/>
        <v>342.27322699999996</v>
      </c>
      <c r="F31" s="13">
        <f t="shared" si="2"/>
        <v>332.47589900000003</v>
      </c>
      <c r="G31" s="13">
        <f t="shared" si="2"/>
        <v>314.54999299999992</v>
      </c>
      <c r="H31" s="13">
        <f t="shared" si="2"/>
        <v>326.62894200000005</v>
      </c>
      <c r="I31" s="13">
        <f t="shared" si="2"/>
        <v>319.91000700000001</v>
      </c>
      <c r="J31" s="13">
        <f t="shared" si="2"/>
        <v>321.34999799999997</v>
      </c>
      <c r="K31" s="13">
        <f t="shared" si="2"/>
        <v>324.64130799999998</v>
      </c>
      <c r="L31" s="13">
        <f t="shared" ref="L31" si="3">SUM(L33:L57)</f>
        <v>330.19854099999998</v>
      </c>
      <c r="M31" s="13"/>
      <c r="N31" s="13"/>
      <c r="O31" s="40"/>
      <c r="P31" s="40"/>
      <c r="Q31" s="40"/>
      <c r="R31" s="40"/>
      <c r="S31" s="40"/>
      <c r="T31" s="40"/>
      <c r="U31" s="40"/>
      <c r="V31" s="40"/>
      <c r="W31" s="40"/>
      <c r="AC31" s="2"/>
    </row>
    <row r="32" spans="1:29" ht="12.75" hidden="1" customHeight="1" x14ac:dyDescent="0.25">
      <c r="A32" s="4"/>
      <c r="B32" s="2" t="s">
        <v>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O32" s="44"/>
      <c r="P32" s="44"/>
      <c r="Q32" s="44"/>
      <c r="R32" s="44"/>
      <c r="S32" s="44"/>
      <c r="T32" s="44"/>
      <c r="U32" s="44"/>
      <c r="V32" s="44"/>
      <c r="W32" s="44"/>
      <c r="AC32" s="2"/>
    </row>
    <row r="33" spans="1:29" ht="12.75" customHeight="1" x14ac:dyDescent="0.25">
      <c r="A33" s="2"/>
      <c r="B33" s="2" t="s">
        <v>7</v>
      </c>
      <c r="C33" s="14">
        <v>0</v>
      </c>
      <c r="D33" s="14">
        <v>0.05</v>
      </c>
      <c r="E33" s="14">
        <v>0.55000000000000004</v>
      </c>
      <c r="F33" s="14">
        <v>0.54860600000000004</v>
      </c>
      <c r="G33" s="14">
        <v>0.54860600000000004</v>
      </c>
      <c r="H33" s="14">
        <v>4.8606000000000003E-2</v>
      </c>
      <c r="I33" s="14">
        <v>4.8605000000000002E-2</v>
      </c>
      <c r="J33" s="14">
        <v>0.05</v>
      </c>
      <c r="K33" s="14">
        <v>0</v>
      </c>
      <c r="L33" s="14">
        <v>0</v>
      </c>
      <c r="M33" s="14"/>
      <c r="N33" s="21"/>
      <c r="O33" s="45"/>
      <c r="P33" s="42"/>
      <c r="Q33" s="42"/>
      <c r="R33" s="42"/>
      <c r="S33" s="42"/>
      <c r="T33" s="42"/>
      <c r="U33" s="42"/>
      <c r="V33" s="42"/>
      <c r="W33" s="42"/>
      <c r="X33" s="2"/>
      <c r="Y33" s="2"/>
      <c r="Z33" s="2"/>
      <c r="AA33" s="2"/>
      <c r="AB33" s="2"/>
      <c r="AC33" s="2"/>
    </row>
    <row r="34" spans="1:29" ht="12.75" customHeight="1" x14ac:dyDescent="0.25">
      <c r="A34" s="1"/>
      <c r="B34" s="2" t="s">
        <v>8</v>
      </c>
      <c r="C34" s="14">
        <v>0</v>
      </c>
      <c r="D34" s="14">
        <v>0</v>
      </c>
      <c r="E34" s="14">
        <v>0.1</v>
      </c>
      <c r="F34" s="14">
        <v>0.1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/>
      <c r="N34" s="21"/>
      <c r="O34" s="45"/>
      <c r="P34" s="44"/>
      <c r="Q34" s="42"/>
      <c r="R34" s="42"/>
      <c r="S34" s="42"/>
      <c r="T34" s="42"/>
      <c r="U34" s="42"/>
      <c r="V34" s="42"/>
      <c r="W34" s="42"/>
      <c r="AC34" s="2"/>
    </row>
    <row r="35" spans="1:29" ht="12.75" customHeight="1" x14ac:dyDescent="0.25">
      <c r="A35" s="1"/>
      <c r="B35" s="2" t="s">
        <v>9</v>
      </c>
      <c r="C35" s="14">
        <v>1.142088</v>
      </c>
      <c r="D35" s="14">
        <v>2.7688350000000002</v>
      </c>
      <c r="E35" s="14">
        <v>2.4209800000000001</v>
      </c>
      <c r="F35" s="14">
        <v>2.294997</v>
      </c>
      <c r="G35" s="14">
        <v>1.730003</v>
      </c>
      <c r="H35" s="14">
        <v>1.6936580000000001</v>
      </c>
      <c r="I35" s="14">
        <v>0.11530600000000001</v>
      </c>
      <c r="J35" s="14">
        <v>0</v>
      </c>
      <c r="K35" s="14">
        <v>0</v>
      </c>
      <c r="L35" s="14">
        <v>0</v>
      </c>
      <c r="M35" s="14"/>
      <c r="N35" s="21"/>
      <c r="O35" s="45"/>
      <c r="P35" s="42"/>
      <c r="Q35" s="42"/>
      <c r="R35" s="42"/>
      <c r="S35" s="42"/>
      <c r="T35" s="42"/>
      <c r="U35" s="42"/>
      <c r="V35" s="42"/>
      <c r="W35" s="42"/>
      <c r="AC35" s="2"/>
    </row>
    <row r="36" spans="1:29" ht="12.75" hidden="1" customHeight="1" x14ac:dyDescent="0.25">
      <c r="A36" s="1"/>
      <c r="B36" s="2" t="s">
        <v>10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O36" s="44"/>
      <c r="P36" s="42"/>
      <c r="Q36" s="44"/>
      <c r="R36" s="42"/>
      <c r="S36" s="42"/>
      <c r="T36" s="42"/>
      <c r="U36" s="42"/>
      <c r="V36" s="42"/>
      <c r="W36" s="42"/>
      <c r="AC36" s="2"/>
    </row>
    <row r="37" spans="1:29" ht="12.75" hidden="1" customHeight="1" x14ac:dyDescent="0.25">
      <c r="A37" s="1"/>
      <c r="B37" s="21" t="s">
        <v>51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O37" s="44"/>
      <c r="P37" s="42"/>
      <c r="Q37" s="44"/>
      <c r="R37" s="42"/>
      <c r="S37" s="42"/>
      <c r="T37" s="42"/>
      <c r="U37" s="42"/>
      <c r="V37" s="42"/>
      <c r="W37" s="42"/>
      <c r="AC37" s="2"/>
    </row>
    <row r="38" spans="1:29" ht="12.75" hidden="1" customHeight="1" x14ac:dyDescent="0.25">
      <c r="A38" s="1"/>
      <c r="B38" s="2" t="s">
        <v>11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O38" s="44"/>
      <c r="P38" s="42"/>
      <c r="Q38" s="44"/>
      <c r="R38" s="42"/>
      <c r="S38" s="42"/>
      <c r="T38" s="42"/>
      <c r="U38" s="42"/>
      <c r="V38" s="42"/>
      <c r="W38" s="42"/>
      <c r="AC38" s="2"/>
    </row>
    <row r="39" spans="1:29" ht="12.75" customHeight="1" x14ac:dyDescent="0.25">
      <c r="A39" s="2"/>
      <c r="B39" s="2" t="s">
        <v>12</v>
      </c>
      <c r="C39" s="14">
        <v>134.531578</v>
      </c>
      <c r="D39" s="14">
        <v>136.41000099999999</v>
      </c>
      <c r="E39" s="14">
        <v>122.59947099999999</v>
      </c>
      <c r="F39" s="14">
        <v>103.855317</v>
      </c>
      <c r="G39" s="14">
        <v>103.488727</v>
      </c>
      <c r="H39" s="14">
        <v>99.500631999999996</v>
      </c>
      <c r="I39" s="14">
        <v>107.014892</v>
      </c>
      <c r="J39" s="14">
        <v>104.750254</v>
      </c>
      <c r="K39" s="14">
        <v>103.224305</v>
      </c>
      <c r="L39" s="14">
        <v>103.426463</v>
      </c>
      <c r="M39" s="14"/>
      <c r="N39" s="21"/>
      <c r="O39" s="45"/>
      <c r="P39" s="44"/>
      <c r="Q39" s="42"/>
      <c r="R39" s="42"/>
      <c r="S39" s="42"/>
      <c r="T39" s="42"/>
      <c r="U39" s="42"/>
      <c r="V39" s="42"/>
      <c r="W39" s="42"/>
      <c r="X39" s="2"/>
      <c r="Y39" s="2"/>
      <c r="Z39" s="2"/>
      <c r="AA39" s="2"/>
      <c r="AB39" s="2"/>
      <c r="AC39" s="2"/>
    </row>
    <row r="40" spans="1:29" ht="12.75" customHeight="1" x14ac:dyDescent="0.25">
      <c r="A40" s="2"/>
      <c r="B40" s="2" t="s">
        <v>13</v>
      </c>
      <c r="C40" s="14">
        <v>23</v>
      </c>
      <c r="D40" s="14">
        <v>23.949998999999998</v>
      </c>
      <c r="E40" s="14">
        <v>22.887267999999999</v>
      </c>
      <c r="F40" s="14">
        <v>23</v>
      </c>
      <c r="G40" s="14">
        <v>16</v>
      </c>
      <c r="H40" s="14">
        <v>16.999998999999999</v>
      </c>
      <c r="I40" s="14">
        <v>17.980001000000001</v>
      </c>
      <c r="J40" s="14">
        <v>19.953948</v>
      </c>
      <c r="K40" s="14">
        <v>25</v>
      </c>
      <c r="L40" s="14">
        <v>27</v>
      </c>
      <c r="M40" s="14"/>
      <c r="N40" s="21"/>
      <c r="O40" s="45"/>
      <c r="P40" s="42"/>
      <c r="Q40" s="42"/>
      <c r="R40" s="42"/>
      <c r="S40" s="42"/>
      <c r="T40" s="42"/>
      <c r="U40" s="42"/>
      <c r="V40" s="42"/>
      <c r="W40" s="42"/>
      <c r="X40" s="2"/>
      <c r="Y40" s="2"/>
      <c r="Z40" s="2"/>
      <c r="AA40" s="2"/>
      <c r="AB40" s="2"/>
      <c r="AC40" s="2"/>
    </row>
    <row r="41" spans="1:29" ht="12.75" customHeight="1" x14ac:dyDescent="0.25">
      <c r="A41" s="2"/>
      <c r="B41" s="2" t="s">
        <v>14</v>
      </c>
      <c r="C41" s="14">
        <v>14.55372</v>
      </c>
      <c r="D41" s="14">
        <v>14.136998</v>
      </c>
      <c r="E41" s="14">
        <v>13.158682000000001</v>
      </c>
      <c r="F41" s="14">
        <v>11.850001000000001</v>
      </c>
      <c r="G41" s="14">
        <v>16.363755000000001</v>
      </c>
      <c r="H41" s="14">
        <v>15.550008</v>
      </c>
      <c r="I41" s="14">
        <v>16.129989999999999</v>
      </c>
      <c r="J41" s="14">
        <v>17.829996000000001</v>
      </c>
      <c r="K41" s="14">
        <v>19.801582</v>
      </c>
      <c r="L41" s="14">
        <v>17.969231000000001</v>
      </c>
      <c r="M41" s="14"/>
      <c r="N41" s="21"/>
      <c r="O41" s="45"/>
      <c r="P41" s="42"/>
      <c r="Q41" s="42"/>
      <c r="R41" s="42"/>
      <c r="S41" s="42"/>
      <c r="T41" s="42"/>
      <c r="U41" s="42"/>
      <c r="V41" s="42"/>
      <c r="W41" s="42"/>
      <c r="X41" s="2"/>
      <c r="Y41" s="2"/>
      <c r="Z41" s="2"/>
      <c r="AA41" s="2"/>
      <c r="AB41" s="2"/>
      <c r="AC41" s="2"/>
    </row>
    <row r="42" spans="1:29" ht="12.75" customHeight="1" x14ac:dyDescent="0.25">
      <c r="A42" s="2"/>
      <c r="B42" s="2" t="s">
        <v>15</v>
      </c>
      <c r="C42" s="14">
        <v>13</v>
      </c>
      <c r="D42" s="14">
        <v>16.2</v>
      </c>
      <c r="E42" s="14">
        <v>17.891649999999998</v>
      </c>
      <c r="F42" s="14">
        <v>20</v>
      </c>
      <c r="G42" s="14">
        <v>20.5</v>
      </c>
      <c r="H42" s="14">
        <v>24</v>
      </c>
      <c r="I42" s="14">
        <v>16.149999999999999</v>
      </c>
      <c r="J42" s="14">
        <v>17.359998999999998</v>
      </c>
      <c r="K42" s="14">
        <v>19.59</v>
      </c>
      <c r="L42" s="14">
        <v>18.065000000000001</v>
      </c>
      <c r="M42" s="14"/>
      <c r="N42" s="21"/>
      <c r="O42" s="45"/>
      <c r="P42" s="42"/>
      <c r="Q42" s="42"/>
      <c r="R42" s="42"/>
      <c r="S42" s="42"/>
      <c r="T42" s="42"/>
      <c r="U42" s="42"/>
      <c r="V42" s="42"/>
      <c r="W42" s="42"/>
      <c r="X42" s="2"/>
      <c r="Y42" s="2"/>
      <c r="Z42" s="2"/>
      <c r="AA42" s="2"/>
      <c r="AB42" s="2"/>
      <c r="AC42" s="2"/>
    </row>
    <row r="43" spans="1:29" ht="12.75" customHeight="1" x14ac:dyDescent="0.25">
      <c r="A43" s="2"/>
      <c r="B43" s="2" t="s">
        <v>16</v>
      </c>
      <c r="C43" s="14">
        <v>22.052448999999999</v>
      </c>
      <c r="D43" s="14">
        <v>18.960435</v>
      </c>
      <c r="E43" s="14">
        <v>21.581088000000001</v>
      </c>
      <c r="F43" s="14">
        <v>22.399470999999998</v>
      </c>
      <c r="G43" s="14">
        <v>20.000003</v>
      </c>
      <c r="H43" s="14">
        <v>21.000001000000001</v>
      </c>
      <c r="I43" s="14">
        <v>19.850000000000001</v>
      </c>
      <c r="J43" s="14">
        <v>17.068276000000001</v>
      </c>
      <c r="K43" s="14">
        <v>16.596250999999999</v>
      </c>
      <c r="L43" s="14">
        <v>17.376704</v>
      </c>
      <c r="M43" s="14"/>
      <c r="N43" s="21"/>
      <c r="O43" s="45"/>
      <c r="P43" s="42"/>
      <c r="Q43" s="42"/>
      <c r="R43" s="42"/>
      <c r="S43" s="42"/>
      <c r="T43" s="42"/>
      <c r="U43" s="42"/>
      <c r="V43" s="42"/>
      <c r="W43" s="42"/>
      <c r="X43" s="2"/>
      <c r="Y43" s="2"/>
      <c r="Z43" s="2"/>
      <c r="AA43" s="2"/>
      <c r="AB43" s="2"/>
      <c r="AC43" s="2"/>
    </row>
    <row r="44" spans="1:29" ht="12.75" customHeight="1" x14ac:dyDescent="0.25">
      <c r="A44" s="2"/>
      <c r="B44" s="2" t="s">
        <v>17</v>
      </c>
      <c r="C44" s="14">
        <v>6</v>
      </c>
      <c r="D44" s="14">
        <v>4</v>
      </c>
      <c r="E44" s="14">
        <v>4</v>
      </c>
      <c r="F44" s="14">
        <v>6</v>
      </c>
      <c r="G44" s="14">
        <v>6.1199960000000004</v>
      </c>
      <c r="H44" s="14">
        <v>6.1500009999999996</v>
      </c>
      <c r="I44" s="14">
        <v>4.9200030000000003</v>
      </c>
      <c r="J44" s="14">
        <v>4.9200030000000003</v>
      </c>
      <c r="K44" s="14">
        <v>3</v>
      </c>
      <c r="L44" s="14">
        <v>2</v>
      </c>
      <c r="M44" s="14"/>
      <c r="N44" s="21"/>
      <c r="O44" s="45"/>
      <c r="P44" s="42"/>
      <c r="Q44" s="42"/>
      <c r="R44" s="42"/>
      <c r="S44" s="42"/>
      <c r="T44" s="42"/>
      <c r="U44" s="42"/>
      <c r="V44" s="42"/>
      <c r="W44" s="42"/>
      <c r="X44" s="2"/>
      <c r="Y44" s="2"/>
      <c r="Z44" s="2"/>
      <c r="AA44" s="2"/>
      <c r="AB44" s="2"/>
      <c r="AC44" s="2"/>
    </row>
    <row r="45" spans="1:29" ht="12.75" customHeight="1" x14ac:dyDescent="0.25">
      <c r="A45" s="2"/>
      <c r="B45" s="2" t="s">
        <v>18</v>
      </c>
      <c r="C45" s="14">
        <v>114.07454199999999</v>
      </c>
      <c r="D45" s="14">
        <v>101.343194</v>
      </c>
      <c r="E45" s="14">
        <v>98.668058000000002</v>
      </c>
      <c r="F45" s="14">
        <v>100.07734499999999</v>
      </c>
      <c r="G45" s="14">
        <v>90.686657999999994</v>
      </c>
      <c r="H45" s="14">
        <v>103.166179</v>
      </c>
      <c r="I45" s="14">
        <v>104.448155</v>
      </c>
      <c r="J45" s="14">
        <v>109.702307</v>
      </c>
      <c r="K45" s="14">
        <v>106.732311</v>
      </c>
      <c r="L45" s="14">
        <v>109.956548</v>
      </c>
      <c r="M45" s="14"/>
      <c r="N45" s="21"/>
      <c r="O45" s="45"/>
      <c r="P45" s="42"/>
      <c r="Q45" s="42"/>
      <c r="R45" s="42"/>
      <c r="S45" s="42"/>
      <c r="T45" s="42"/>
      <c r="U45" s="42"/>
      <c r="V45" s="42"/>
      <c r="W45" s="42"/>
      <c r="X45" s="2"/>
      <c r="Y45" s="2"/>
      <c r="Z45" s="2"/>
      <c r="AA45" s="2"/>
      <c r="AB45" s="2"/>
      <c r="AC45" s="2"/>
    </row>
    <row r="46" spans="1:29" x14ac:dyDescent="0.25">
      <c r="A46" s="2"/>
      <c r="B46" s="2" t="s">
        <v>19</v>
      </c>
      <c r="C46" s="14">
        <v>8.7500210000000003</v>
      </c>
      <c r="D46" s="14">
        <v>9.4203150000000004</v>
      </c>
      <c r="E46" s="14">
        <v>8.1503160000000001</v>
      </c>
      <c r="F46" s="14">
        <v>10.504714999999999</v>
      </c>
      <c r="G46" s="14">
        <v>9.3720040000000004</v>
      </c>
      <c r="H46" s="14">
        <v>12.185007000000001</v>
      </c>
      <c r="I46" s="14">
        <v>11.108034</v>
      </c>
      <c r="J46" s="14">
        <v>9.5037610000000008</v>
      </c>
      <c r="K46" s="14">
        <v>11.395587000000001</v>
      </c>
      <c r="L46" s="14">
        <v>13</v>
      </c>
      <c r="M46" s="14"/>
      <c r="N46" s="21"/>
      <c r="O46" s="45"/>
      <c r="P46" s="42"/>
      <c r="Q46" s="42"/>
      <c r="R46" s="42"/>
      <c r="S46" s="42"/>
      <c r="T46" s="42"/>
      <c r="U46" s="42"/>
      <c r="V46" s="42"/>
      <c r="W46" s="42"/>
      <c r="X46" s="2"/>
      <c r="Y46" s="2"/>
      <c r="Z46" s="2"/>
      <c r="AA46" s="2"/>
      <c r="AB46" s="2"/>
      <c r="AC46" s="2"/>
    </row>
    <row r="47" spans="1:29" x14ac:dyDescent="0.25">
      <c r="A47" s="2"/>
      <c r="B47" s="2" t="s">
        <v>20</v>
      </c>
      <c r="C47" s="14">
        <v>6.807912</v>
      </c>
      <c r="D47" s="14">
        <v>6.8968480000000003</v>
      </c>
      <c r="E47" s="14">
        <v>9</v>
      </c>
      <c r="F47" s="14">
        <v>9.85</v>
      </c>
      <c r="G47" s="14">
        <v>7.1500019999999997</v>
      </c>
      <c r="H47" s="14">
        <v>7.0917859999999999</v>
      </c>
      <c r="I47" s="14">
        <v>4.075361</v>
      </c>
      <c r="J47" s="14">
        <v>3.8709820000000001</v>
      </c>
      <c r="K47" s="14">
        <v>2.5499800000000001</v>
      </c>
      <c r="L47" s="14">
        <v>3.699999</v>
      </c>
      <c r="M47" s="14"/>
      <c r="N47" s="21"/>
      <c r="O47" s="45"/>
      <c r="P47" s="42"/>
      <c r="Q47" s="42"/>
      <c r="R47" s="42"/>
      <c r="S47" s="42"/>
      <c r="T47" s="42"/>
      <c r="U47" s="42"/>
      <c r="V47" s="42"/>
      <c r="W47" s="42"/>
      <c r="X47" s="2"/>
      <c r="Y47" s="2"/>
      <c r="Z47" s="2"/>
      <c r="AA47" s="2"/>
      <c r="AB47" s="2"/>
      <c r="AC47" s="2"/>
    </row>
    <row r="48" spans="1:29" x14ac:dyDescent="0.25">
      <c r="A48" s="2"/>
      <c r="B48" s="2" t="s">
        <v>21</v>
      </c>
      <c r="C48" s="14">
        <v>15.246446000000001</v>
      </c>
      <c r="D48" s="14">
        <v>18.190314999999998</v>
      </c>
      <c r="E48" s="14">
        <v>15.215705</v>
      </c>
      <c r="F48" s="14">
        <v>14.785449</v>
      </c>
      <c r="G48" s="14">
        <v>13.966214000000001</v>
      </c>
      <c r="H48" s="14">
        <v>12.096289000000001</v>
      </c>
      <c r="I48" s="14">
        <v>11.721939000000001</v>
      </c>
      <c r="J48" s="14">
        <v>10.194736000000001</v>
      </c>
      <c r="K48" s="14">
        <v>9.7271529999999995</v>
      </c>
      <c r="L48" s="14">
        <v>13.060904000000001</v>
      </c>
      <c r="M48" s="14"/>
      <c r="N48" s="21"/>
      <c r="O48" s="45"/>
      <c r="P48" s="42"/>
      <c r="Q48" s="42"/>
      <c r="R48" s="42"/>
      <c r="S48" s="42"/>
      <c r="T48" s="42"/>
      <c r="U48" s="42"/>
      <c r="V48" s="42"/>
      <c r="W48" s="42"/>
    </row>
    <row r="49" spans="1:23" x14ac:dyDescent="0.25">
      <c r="A49" s="2"/>
      <c r="B49" s="2" t="s">
        <v>22</v>
      </c>
      <c r="C49" s="14">
        <v>4.9993000000000003E-2</v>
      </c>
      <c r="D49" s="14">
        <v>0.54998800000000003</v>
      </c>
      <c r="E49" s="14">
        <v>0.70001500000000005</v>
      </c>
      <c r="F49" s="14">
        <v>0.109995</v>
      </c>
      <c r="G49" s="14">
        <v>3.3379150000000002</v>
      </c>
      <c r="H49" s="14">
        <v>1.8682810000000001</v>
      </c>
      <c r="I49" s="14">
        <v>4.0702429999999996</v>
      </c>
      <c r="J49" s="14">
        <v>3.095736</v>
      </c>
      <c r="K49" s="14">
        <v>2.7741389999999999</v>
      </c>
      <c r="L49" s="14">
        <v>2.3936920000000002</v>
      </c>
      <c r="M49" s="14"/>
      <c r="N49" s="21"/>
      <c r="O49" s="45"/>
      <c r="P49" s="42"/>
      <c r="Q49" s="42"/>
      <c r="R49" s="42"/>
      <c r="S49" s="42"/>
      <c r="T49" s="42"/>
      <c r="U49" s="42"/>
      <c r="V49" s="42"/>
      <c r="W49" s="42"/>
    </row>
    <row r="50" spans="1:23" x14ac:dyDescent="0.25">
      <c r="A50" s="2"/>
      <c r="B50" s="2" t="s">
        <v>23</v>
      </c>
      <c r="C50" s="14">
        <v>6.8999639999999998</v>
      </c>
      <c r="D50" s="14">
        <v>5.1499940000000004</v>
      </c>
      <c r="E50" s="14">
        <v>5.3499939999999997</v>
      </c>
      <c r="F50" s="14">
        <v>6.8000040000000004</v>
      </c>
      <c r="G50" s="14">
        <v>5</v>
      </c>
      <c r="H50" s="14">
        <v>5</v>
      </c>
      <c r="I50" s="14">
        <v>2</v>
      </c>
      <c r="J50" s="14">
        <v>3</v>
      </c>
      <c r="K50" s="14">
        <v>4.25</v>
      </c>
      <c r="L50" s="14">
        <v>2.25</v>
      </c>
      <c r="M50" s="14"/>
      <c r="N50" s="21"/>
      <c r="O50" s="45"/>
      <c r="P50" s="42"/>
      <c r="Q50" s="42"/>
      <c r="R50" s="42"/>
      <c r="S50" s="42"/>
      <c r="T50" s="42"/>
      <c r="U50" s="42"/>
      <c r="V50" s="42"/>
      <c r="W50" s="42"/>
    </row>
    <row r="51" spans="1:23" hidden="1" x14ac:dyDescent="0.25">
      <c r="A51" s="2"/>
      <c r="B51" s="2" t="s">
        <v>24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/>
      <c r="O51" s="44"/>
      <c r="P51" s="42"/>
      <c r="Q51" s="44"/>
      <c r="R51" s="42"/>
      <c r="S51" s="42"/>
      <c r="T51" s="42"/>
      <c r="U51" s="42"/>
      <c r="V51" s="42"/>
      <c r="W51" s="42"/>
    </row>
    <row r="52" spans="1:23" x14ac:dyDescent="0.25">
      <c r="A52" s="2"/>
      <c r="B52" s="2" t="s">
        <v>46</v>
      </c>
      <c r="C52" s="14">
        <v>0</v>
      </c>
      <c r="D52" s="14">
        <v>0</v>
      </c>
      <c r="E52" s="14">
        <v>0</v>
      </c>
      <c r="F52" s="14">
        <v>0.25</v>
      </c>
      <c r="G52" s="14">
        <v>0.23611099999999999</v>
      </c>
      <c r="H52" s="14">
        <v>0.228495</v>
      </c>
      <c r="I52" s="14">
        <v>0.22903299999999999</v>
      </c>
      <c r="J52" s="14">
        <v>0</v>
      </c>
      <c r="K52" s="14">
        <v>0</v>
      </c>
      <c r="L52" s="14">
        <v>0</v>
      </c>
      <c r="M52" s="14"/>
      <c r="N52" s="21"/>
      <c r="O52" s="45"/>
      <c r="P52" s="42"/>
      <c r="Q52" s="42"/>
      <c r="R52" s="42"/>
      <c r="S52" s="42"/>
      <c r="T52" s="42"/>
      <c r="U52" s="42"/>
      <c r="V52" s="42"/>
      <c r="W52" s="42"/>
    </row>
    <row r="53" spans="1:23" ht="12.75" hidden="1" customHeight="1" x14ac:dyDescent="0.25">
      <c r="A53" s="2"/>
      <c r="B53" s="2" t="s">
        <v>25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/>
      <c r="O53" s="44"/>
      <c r="P53" s="44"/>
      <c r="Q53" s="44"/>
      <c r="R53" s="42"/>
      <c r="S53" s="42"/>
      <c r="T53" s="42"/>
      <c r="U53" s="42"/>
      <c r="V53" s="42"/>
      <c r="W53" s="42"/>
    </row>
    <row r="54" spans="1:23" hidden="1" x14ac:dyDescent="0.25">
      <c r="A54" s="2"/>
      <c r="B54" s="2" t="s">
        <v>26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/>
      <c r="N54" s="21"/>
      <c r="O54" s="45"/>
      <c r="P54" s="42"/>
      <c r="Q54" s="42"/>
      <c r="R54" s="42"/>
      <c r="S54" s="42"/>
      <c r="T54" s="42"/>
      <c r="U54" s="42"/>
      <c r="V54" s="42"/>
      <c r="W54" s="42"/>
    </row>
    <row r="55" spans="1:23" hidden="1" x14ac:dyDescent="0.25">
      <c r="A55" s="2"/>
      <c r="B55" s="2" t="s">
        <v>27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/>
      <c r="N55" s="21"/>
      <c r="O55" s="45"/>
      <c r="P55" s="42"/>
      <c r="Q55" s="42"/>
      <c r="R55" s="42"/>
      <c r="S55" s="42"/>
      <c r="T55" s="42"/>
      <c r="U55" s="42"/>
      <c r="V55" s="42"/>
      <c r="W55" s="42"/>
    </row>
    <row r="56" spans="1:23" x14ac:dyDescent="0.25">
      <c r="A56" s="12"/>
      <c r="B56" s="11" t="s">
        <v>28</v>
      </c>
      <c r="C56" s="15">
        <v>0</v>
      </c>
      <c r="D56" s="15">
        <v>0</v>
      </c>
      <c r="E56" s="15">
        <v>0</v>
      </c>
      <c r="F56" s="15">
        <v>4.9999000000000002E-2</v>
      </c>
      <c r="G56" s="15">
        <v>4.9999000000000002E-2</v>
      </c>
      <c r="H56" s="15">
        <v>0.05</v>
      </c>
      <c r="I56" s="15">
        <v>4.8445000000000002E-2</v>
      </c>
      <c r="J56" s="15">
        <v>0.05</v>
      </c>
      <c r="K56" s="15">
        <v>0</v>
      </c>
      <c r="L56" s="14">
        <v>0</v>
      </c>
      <c r="M56" s="14"/>
      <c r="N56" s="21"/>
      <c r="O56" s="45"/>
      <c r="P56" s="44"/>
      <c r="Q56" s="42"/>
      <c r="R56" s="42"/>
      <c r="S56" s="42"/>
      <c r="T56" s="42"/>
      <c r="U56" s="42"/>
      <c r="V56" s="42"/>
      <c r="W56" s="42"/>
    </row>
    <row r="57" spans="1:23" hidden="1" x14ac:dyDescent="0.25">
      <c r="A57" s="10"/>
      <c r="B57" s="11" t="s">
        <v>29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4"/>
      <c r="N57" s="21"/>
      <c r="O57" s="45"/>
      <c r="P57" s="44"/>
      <c r="Q57" s="42"/>
      <c r="R57" s="42"/>
      <c r="S57" s="42"/>
      <c r="T57" s="42"/>
      <c r="U57" s="42"/>
      <c r="V57" s="42"/>
      <c r="W57" s="42"/>
    </row>
    <row r="58" spans="1:23" x14ac:dyDescent="0.25">
      <c r="A58" s="4"/>
      <c r="B58" s="2"/>
      <c r="C58" s="14"/>
      <c r="D58" s="14"/>
      <c r="E58" s="14"/>
      <c r="F58" s="14"/>
      <c r="G58" s="14"/>
      <c r="H58" s="14"/>
      <c r="I58" s="14"/>
      <c r="J58" s="14"/>
      <c r="K58" s="16"/>
      <c r="L58" s="16" t="s">
        <v>50</v>
      </c>
      <c r="M58" s="16"/>
      <c r="N58" s="16"/>
      <c r="O58" s="46"/>
      <c r="P58" s="44"/>
      <c r="Q58" s="44"/>
      <c r="R58" s="44"/>
      <c r="S58" s="44"/>
      <c r="T58" s="44"/>
      <c r="U58" s="44"/>
      <c r="V58" s="44"/>
      <c r="W58" s="42"/>
    </row>
    <row r="59" spans="1:23" ht="14" x14ac:dyDescent="0.25">
      <c r="A59" s="36" t="s">
        <v>30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9"/>
      <c r="N59" s="9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6" customHeight="1" x14ac:dyDescent="0.25">
      <c r="A60" s="2"/>
      <c r="B60" s="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4" x14ac:dyDescent="0.25">
      <c r="A61" s="3"/>
      <c r="B61" s="3"/>
      <c r="C61" s="18">
        <f t="shared" ref="C61:K61" si="4">C3</f>
        <v>2014</v>
      </c>
      <c r="D61" s="18">
        <f t="shared" si="4"/>
        <v>2015</v>
      </c>
      <c r="E61" s="18">
        <f t="shared" si="4"/>
        <v>2016</v>
      </c>
      <c r="F61" s="18">
        <f t="shared" si="4"/>
        <v>2017</v>
      </c>
      <c r="G61" s="18">
        <f t="shared" si="4"/>
        <v>2018</v>
      </c>
      <c r="H61" s="18">
        <f t="shared" si="4"/>
        <v>2019</v>
      </c>
      <c r="I61" s="18">
        <f t="shared" si="4"/>
        <v>2020</v>
      </c>
      <c r="J61" s="18">
        <f t="shared" si="4"/>
        <v>2021</v>
      </c>
      <c r="K61" s="18">
        <f t="shared" si="4"/>
        <v>2022</v>
      </c>
      <c r="L61" s="18">
        <f t="shared" ref="L61" si="5">L3</f>
        <v>2023</v>
      </c>
      <c r="M61" s="23"/>
      <c r="N61" s="9"/>
      <c r="O61" s="37"/>
      <c r="P61" s="39"/>
      <c r="Q61" s="39"/>
      <c r="R61" s="39"/>
      <c r="S61" s="39"/>
      <c r="T61" s="39"/>
      <c r="U61" s="39"/>
      <c r="V61" s="39"/>
      <c r="W61" s="39"/>
    </row>
    <row r="62" spans="1:23" x14ac:dyDescent="0.25">
      <c r="A62" s="4" t="s">
        <v>3</v>
      </c>
      <c r="B62" s="2"/>
      <c r="C62" s="13">
        <f t="shared" ref="C62:I62" si="6">SUM(C63:C88)</f>
        <v>565.74172000000021</v>
      </c>
      <c r="D62" s="13">
        <f t="shared" si="6"/>
        <v>630.94080900000006</v>
      </c>
      <c r="E62" s="13">
        <f t="shared" si="6"/>
        <v>680.61226599999998</v>
      </c>
      <c r="F62" s="13">
        <f t="shared" si="6"/>
        <v>726.63311599999997</v>
      </c>
      <c r="G62" s="13">
        <f t="shared" si="6"/>
        <v>755.97954500000003</v>
      </c>
      <c r="H62" s="13">
        <f t="shared" si="6"/>
        <v>798.73462000000018</v>
      </c>
      <c r="I62" s="13">
        <f>SUM(I63:I88)</f>
        <v>816.0261210000001</v>
      </c>
      <c r="J62" s="13">
        <f>SUM(J63:J88)</f>
        <v>843.66180799999984</v>
      </c>
      <c r="K62" s="13">
        <f>SUM(K63:K88)</f>
        <v>865.31640200000004</v>
      </c>
      <c r="L62" s="13">
        <f>SUM(L63:L88)</f>
        <v>913.96643400000005</v>
      </c>
      <c r="M62" s="13"/>
      <c r="N62" s="13"/>
      <c r="O62" s="40"/>
      <c r="P62" s="40"/>
      <c r="Q62" s="40"/>
      <c r="R62" s="40"/>
      <c r="S62" s="40"/>
      <c r="T62" s="40"/>
      <c r="U62" s="40"/>
      <c r="V62" s="40"/>
      <c r="W62" s="40"/>
    </row>
    <row r="63" spans="1:23" hidden="1" x14ac:dyDescent="0.25">
      <c r="A63" s="4"/>
      <c r="B63" s="2" t="s">
        <v>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N63" s="21"/>
      <c r="O63" s="45"/>
      <c r="P63" s="42"/>
      <c r="Q63" s="42"/>
      <c r="R63" s="44"/>
      <c r="S63" s="44"/>
      <c r="T63" s="44"/>
      <c r="U63" s="44"/>
      <c r="V63" s="44"/>
      <c r="W63" s="44"/>
    </row>
    <row r="64" spans="1:23" x14ac:dyDescent="0.25">
      <c r="A64" s="5"/>
      <c r="B64" s="2" t="s">
        <v>7</v>
      </c>
      <c r="C64" s="14">
        <v>0</v>
      </c>
      <c r="D64" s="14">
        <v>0</v>
      </c>
      <c r="E64" s="14">
        <v>0.73802599999999996</v>
      </c>
      <c r="F64" s="14">
        <v>0.73269700000000004</v>
      </c>
      <c r="G64" s="14">
        <v>0.73269700000000004</v>
      </c>
      <c r="H64" s="14">
        <v>0.232879</v>
      </c>
      <c r="I64" s="14">
        <v>0.23288700000000001</v>
      </c>
      <c r="J64" s="14">
        <v>0.25000099999999997</v>
      </c>
      <c r="K64" s="14">
        <v>0.2</v>
      </c>
      <c r="L64" s="14">
        <v>0.25</v>
      </c>
      <c r="M64" s="14"/>
      <c r="N64" s="21"/>
      <c r="O64" s="45"/>
      <c r="P64" s="42"/>
      <c r="Q64" s="42"/>
      <c r="R64" s="42"/>
      <c r="S64" s="42"/>
      <c r="T64" s="42"/>
      <c r="U64" s="42"/>
      <c r="V64" s="42"/>
      <c r="W64" s="42"/>
    </row>
    <row r="65" spans="1:29" x14ac:dyDescent="0.25">
      <c r="A65" s="5"/>
      <c r="B65" s="2" t="s">
        <v>8</v>
      </c>
      <c r="C65" s="14">
        <v>0.19999800000000001</v>
      </c>
      <c r="D65" s="14">
        <v>0.98200900000000002</v>
      </c>
      <c r="E65" s="14">
        <v>0.95474400000000004</v>
      </c>
      <c r="F65" s="14">
        <v>0.10000100000000001</v>
      </c>
      <c r="G65" s="14">
        <v>0.25</v>
      </c>
      <c r="H65" s="14">
        <v>0.10000100000000001</v>
      </c>
      <c r="I65" s="14">
        <v>0</v>
      </c>
      <c r="J65" s="14">
        <v>0.59286499999999998</v>
      </c>
      <c r="K65" s="14">
        <v>0.61828300000000003</v>
      </c>
      <c r="L65" s="14">
        <v>0.72629100000000002</v>
      </c>
      <c r="M65" s="14"/>
      <c r="N65" s="21"/>
      <c r="O65" s="45"/>
      <c r="P65" s="44"/>
      <c r="Q65" s="42"/>
      <c r="R65" s="42"/>
      <c r="S65" s="42"/>
      <c r="T65" s="42"/>
      <c r="U65" s="42"/>
      <c r="V65" s="42"/>
      <c r="W65" s="42"/>
    </row>
    <row r="66" spans="1:29" x14ac:dyDescent="0.25">
      <c r="A66" s="5"/>
      <c r="B66" s="2" t="s">
        <v>9</v>
      </c>
      <c r="C66" s="14">
        <v>0</v>
      </c>
      <c r="D66" s="14">
        <v>0</v>
      </c>
      <c r="E66" s="14">
        <v>0</v>
      </c>
      <c r="F66" s="14">
        <v>0.13807900000000001</v>
      </c>
      <c r="G66" s="14">
        <v>0.13807900000000001</v>
      </c>
      <c r="H66" s="14">
        <v>0.13603499999999999</v>
      </c>
      <c r="I66" s="14">
        <v>0</v>
      </c>
      <c r="J66" s="14">
        <v>0</v>
      </c>
      <c r="K66" s="14">
        <v>0</v>
      </c>
      <c r="L66" s="14">
        <v>0</v>
      </c>
      <c r="M66" s="14"/>
      <c r="N66" s="21"/>
      <c r="O66" s="45"/>
      <c r="P66" s="42"/>
      <c r="Q66" s="42"/>
      <c r="R66" s="42"/>
      <c r="S66" s="42"/>
      <c r="T66" s="42"/>
      <c r="U66" s="42"/>
      <c r="V66" s="42"/>
      <c r="W66" s="42"/>
      <c r="X66" s="2"/>
      <c r="Y66" s="2"/>
      <c r="Z66" s="2"/>
      <c r="AA66" s="2"/>
      <c r="AB66" s="2"/>
      <c r="AC66" s="2"/>
    </row>
    <row r="67" spans="1:29" x14ac:dyDescent="0.25">
      <c r="A67" s="5"/>
      <c r="B67" s="2" t="s">
        <v>10</v>
      </c>
      <c r="C67" s="14">
        <v>0.178199</v>
      </c>
      <c r="D67" s="14">
        <v>0.17949499999999999</v>
      </c>
      <c r="E67" s="14">
        <v>0.1</v>
      </c>
      <c r="F67" s="14">
        <v>0</v>
      </c>
      <c r="G67" s="14">
        <v>0</v>
      </c>
      <c r="H67" s="14">
        <v>0</v>
      </c>
      <c r="I67" s="14">
        <v>0</v>
      </c>
      <c r="J67" s="14">
        <v>0.1</v>
      </c>
      <c r="K67" s="14">
        <v>0</v>
      </c>
      <c r="L67" s="14">
        <v>0</v>
      </c>
      <c r="M67" s="14"/>
      <c r="N67" s="21"/>
      <c r="O67" s="45"/>
      <c r="P67" s="42"/>
      <c r="Q67" s="44"/>
      <c r="R67" s="42"/>
      <c r="S67" s="42"/>
      <c r="T67" s="42"/>
      <c r="U67" s="42"/>
      <c r="V67" s="42"/>
      <c r="W67" s="42"/>
      <c r="X67" s="2"/>
      <c r="Y67" s="2"/>
      <c r="Z67" s="2"/>
      <c r="AA67" s="2"/>
      <c r="AB67" s="2"/>
      <c r="AC67" s="2"/>
    </row>
    <row r="68" spans="1:29" x14ac:dyDescent="0.25">
      <c r="A68" s="5"/>
      <c r="B68" s="21" t="s">
        <v>51</v>
      </c>
      <c r="C68" s="14">
        <v>0</v>
      </c>
      <c r="D68" s="14">
        <v>0</v>
      </c>
      <c r="E68" s="14">
        <v>0</v>
      </c>
      <c r="F68" s="14">
        <v>4.0287000000000003E-2</v>
      </c>
      <c r="G68" s="14">
        <v>4.5860999999999999E-2</v>
      </c>
      <c r="H68" s="14">
        <v>4.5062999999999999E-2</v>
      </c>
      <c r="I68" s="14">
        <v>4.8981999999999998E-2</v>
      </c>
      <c r="J68" s="14">
        <v>9.0929999999999997E-2</v>
      </c>
      <c r="K68" s="14">
        <v>8.6969000000000005E-2</v>
      </c>
      <c r="L68" s="14">
        <v>8.4542000000000006E-2</v>
      </c>
      <c r="M68" s="14"/>
      <c r="N68" s="21"/>
      <c r="O68" s="45"/>
      <c r="P68" s="42"/>
      <c r="Q68" s="44"/>
      <c r="R68" s="42"/>
      <c r="S68" s="42"/>
      <c r="T68" s="42"/>
      <c r="U68" s="42"/>
      <c r="V68" s="42"/>
      <c r="W68" s="42"/>
      <c r="X68" s="2"/>
      <c r="Y68" s="2"/>
      <c r="Z68" s="2"/>
      <c r="AA68" s="2"/>
      <c r="AB68" s="2"/>
      <c r="AC68" s="2"/>
    </row>
    <row r="69" spans="1:29" x14ac:dyDescent="0.25">
      <c r="A69" s="5"/>
      <c r="B69" s="2" t="s">
        <v>11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0.86073699999999997</v>
      </c>
      <c r="L69" s="14">
        <v>0.83876499999999998</v>
      </c>
      <c r="M69" s="14"/>
      <c r="O69" s="44"/>
      <c r="P69" s="44"/>
      <c r="Q69" s="44"/>
      <c r="R69" s="42"/>
      <c r="S69" s="42"/>
      <c r="T69" s="42"/>
      <c r="U69" s="42"/>
      <c r="V69" s="42"/>
      <c r="W69" s="42"/>
      <c r="X69" s="2"/>
      <c r="Y69" s="2"/>
      <c r="Z69" s="2"/>
      <c r="AA69" s="2"/>
      <c r="AB69" s="2"/>
      <c r="AC69" s="2"/>
    </row>
    <row r="70" spans="1:29" x14ac:dyDescent="0.25">
      <c r="A70" s="5"/>
      <c r="B70" s="2" t="s">
        <v>12</v>
      </c>
      <c r="C70" s="14">
        <v>18.699929000000001</v>
      </c>
      <c r="D70" s="14">
        <v>17.771028999999999</v>
      </c>
      <c r="E70" s="14">
        <v>16.570194999999998</v>
      </c>
      <c r="F70" s="14">
        <v>19.084026999999999</v>
      </c>
      <c r="G70" s="14">
        <v>17.087081999999999</v>
      </c>
      <c r="H70" s="14">
        <v>18.766711999999998</v>
      </c>
      <c r="I70" s="14">
        <v>15.701219999999999</v>
      </c>
      <c r="J70" s="14">
        <v>17.086317999999999</v>
      </c>
      <c r="K70" s="14">
        <v>17.168175000000002</v>
      </c>
      <c r="L70" s="14">
        <v>17.522164</v>
      </c>
      <c r="M70" s="14"/>
      <c r="N70" s="21"/>
      <c r="O70" s="45"/>
      <c r="P70" s="44"/>
      <c r="Q70" s="42"/>
      <c r="R70" s="42"/>
      <c r="S70" s="42"/>
      <c r="T70" s="42"/>
      <c r="U70" s="42"/>
      <c r="V70" s="42"/>
      <c r="W70" s="42"/>
      <c r="X70" s="2"/>
      <c r="Y70" s="2"/>
      <c r="Z70" s="2"/>
      <c r="AA70" s="2"/>
      <c r="AB70" s="2"/>
      <c r="AC70" s="2"/>
    </row>
    <row r="71" spans="1:29" x14ac:dyDescent="0.25">
      <c r="A71" s="5"/>
      <c r="B71" s="2" t="s">
        <v>13</v>
      </c>
      <c r="C71" s="14">
        <v>0.8</v>
      </c>
      <c r="D71" s="14">
        <v>0.8</v>
      </c>
      <c r="E71" s="14">
        <v>1.489984</v>
      </c>
      <c r="F71" s="14">
        <v>1.5</v>
      </c>
      <c r="G71" s="14">
        <v>2</v>
      </c>
      <c r="H71" s="14">
        <v>2</v>
      </c>
      <c r="I71" s="14">
        <v>2</v>
      </c>
      <c r="J71" s="14">
        <v>1.9999990000000001</v>
      </c>
      <c r="K71" s="14">
        <v>2</v>
      </c>
      <c r="L71" s="14">
        <v>2.0000010000000001</v>
      </c>
      <c r="M71" s="14"/>
      <c r="N71" s="21"/>
      <c r="O71" s="45"/>
      <c r="P71" s="42"/>
      <c r="Q71" s="42"/>
      <c r="R71" s="42"/>
      <c r="S71" s="42"/>
      <c r="T71" s="42"/>
      <c r="U71" s="42"/>
      <c r="V71" s="42"/>
      <c r="W71" s="42"/>
      <c r="X71" s="2"/>
      <c r="Y71" s="2"/>
      <c r="Z71" s="2"/>
      <c r="AA71" s="2"/>
      <c r="AB71" s="2"/>
      <c r="AC71" s="2"/>
    </row>
    <row r="72" spans="1:29" x14ac:dyDescent="0.25">
      <c r="A72" s="5"/>
      <c r="B72" s="2" t="s">
        <v>14</v>
      </c>
      <c r="C72" s="14">
        <v>40.026376999999997</v>
      </c>
      <c r="D72" s="14">
        <v>39.140002000000003</v>
      </c>
      <c r="E72" s="14">
        <v>42.79</v>
      </c>
      <c r="F72" s="14">
        <v>45.239998999999997</v>
      </c>
      <c r="G72" s="14">
        <v>46.874172999999999</v>
      </c>
      <c r="H72" s="14">
        <v>47.901546000000003</v>
      </c>
      <c r="I72" s="14">
        <v>44.801540000000003</v>
      </c>
      <c r="J72" s="14">
        <v>44.370002999999997</v>
      </c>
      <c r="K72" s="14">
        <v>41.879998000000001</v>
      </c>
      <c r="L72" s="14">
        <v>49.884996000000001</v>
      </c>
      <c r="M72" s="14"/>
      <c r="N72" s="21"/>
      <c r="O72" s="45"/>
      <c r="P72" s="42"/>
      <c r="Q72" s="42"/>
      <c r="R72" s="42"/>
      <c r="S72" s="42"/>
      <c r="T72" s="42"/>
      <c r="U72" s="42"/>
      <c r="V72" s="42"/>
      <c r="W72" s="42"/>
      <c r="X72" s="2"/>
      <c r="Y72" s="2"/>
      <c r="Z72" s="2"/>
      <c r="AA72" s="2"/>
      <c r="AB72" s="2"/>
      <c r="AC72" s="2"/>
    </row>
    <row r="73" spans="1:29" x14ac:dyDescent="0.25">
      <c r="A73" s="5"/>
      <c r="B73" s="2" t="s">
        <v>15</v>
      </c>
      <c r="C73" s="14">
        <v>14.582815</v>
      </c>
      <c r="D73" s="14">
        <v>13.470020999999999</v>
      </c>
      <c r="E73" s="14">
        <v>15.282022</v>
      </c>
      <c r="F73" s="14">
        <v>18.000171999999999</v>
      </c>
      <c r="G73" s="14">
        <v>17.648914000000001</v>
      </c>
      <c r="H73" s="14">
        <v>16.55857</v>
      </c>
      <c r="I73" s="14">
        <v>17.208252000000002</v>
      </c>
      <c r="J73" s="14">
        <v>17</v>
      </c>
      <c r="K73" s="14">
        <v>22.133735000000001</v>
      </c>
      <c r="L73" s="14">
        <v>24.556657999999999</v>
      </c>
      <c r="M73" s="14"/>
      <c r="N73" s="21"/>
      <c r="O73" s="45"/>
      <c r="P73" s="42"/>
      <c r="Q73" s="42"/>
      <c r="R73" s="42"/>
      <c r="S73" s="42"/>
      <c r="T73" s="42"/>
      <c r="U73" s="42"/>
      <c r="V73" s="42"/>
      <c r="W73" s="42"/>
      <c r="X73" s="2"/>
      <c r="Y73" s="2"/>
      <c r="Z73" s="2"/>
      <c r="AA73" s="2"/>
      <c r="AB73" s="2"/>
      <c r="AC73" s="2"/>
    </row>
    <row r="74" spans="1:29" x14ac:dyDescent="0.25">
      <c r="A74" s="5"/>
      <c r="B74" s="2" t="s">
        <v>16</v>
      </c>
      <c r="C74" s="14">
        <v>0.18781</v>
      </c>
      <c r="D74" s="14">
        <v>0.41478999999999999</v>
      </c>
      <c r="E74" s="14">
        <v>0.50041400000000003</v>
      </c>
      <c r="F74" s="14">
        <v>0.440973</v>
      </c>
      <c r="G74" s="14">
        <v>0.55587900000000001</v>
      </c>
      <c r="H74" s="14">
        <v>0.43177100000000002</v>
      </c>
      <c r="I74" s="14">
        <v>0.31703100000000001</v>
      </c>
      <c r="J74" s="14">
        <v>9.6405000000000005E-2</v>
      </c>
      <c r="K74" s="14">
        <v>7.9422000000000006E-2</v>
      </c>
      <c r="L74" s="14">
        <v>6.7559999999999995E-2</v>
      </c>
      <c r="M74" s="14"/>
      <c r="N74" s="21"/>
      <c r="O74" s="45"/>
      <c r="P74" s="42"/>
      <c r="Q74" s="42"/>
      <c r="R74" s="42"/>
      <c r="S74" s="42"/>
      <c r="T74" s="42"/>
      <c r="U74" s="42"/>
      <c r="V74" s="42"/>
      <c r="W74" s="42"/>
      <c r="X74" s="2"/>
      <c r="Y74" s="2"/>
      <c r="Z74" s="2"/>
      <c r="AA74" s="2"/>
      <c r="AB74" s="2"/>
      <c r="AC74" s="2"/>
    </row>
    <row r="75" spans="1:29" x14ac:dyDescent="0.25">
      <c r="A75" s="5"/>
      <c r="B75" s="2" t="s">
        <v>17</v>
      </c>
      <c r="C75" s="14">
        <v>4.6500000000000004</v>
      </c>
      <c r="D75" s="14">
        <v>3.6499990000000002</v>
      </c>
      <c r="E75" s="14">
        <v>3.65</v>
      </c>
      <c r="F75" s="14">
        <v>5.65</v>
      </c>
      <c r="G75" s="14">
        <v>5.65</v>
      </c>
      <c r="H75" s="14">
        <v>4</v>
      </c>
      <c r="I75" s="14">
        <v>6</v>
      </c>
      <c r="J75" s="14">
        <v>6</v>
      </c>
      <c r="K75" s="14">
        <v>6</v>
      </c>
      <c r="L75" s="14">
        <v>6</v>
      </c>
      <c r="M75" s="14"/>
      <c r="N75" s="21"/>
      <c r="O75" s="45"/>
      <c r="P75" s="42"/>
      <c r="Q75" s="42"/>
      <c r="R75" s="42"/>
      <c r="S75" s="42"/>
      <c r="T75" s="42"/>
      <c r="U75" s="42"/>
      <c r="V75" s="42"/>
      <c r="W75" s="42"/>
      <c r="X75" s="2"/>
      <c r="Y75" s="2"/>
      <c r="Z75" s="2"/>
      <c r="AA75" s="2"/>
      <c r="AB75" s="2"/>
      <c r="AC75" s="2"/>
    </row>
    <row r="76" spans="1:29" x14ac:dyDescent="0.25">
      <c r="A76" s="5"/>
      <c r="B76" s="2" t="s">
        <v>18</v>
      </c>
      <c r="C76" s="14">
        <v>446.43634800000001</v>
      </c>
      <c r="D76" s="14">
        <v>511.971836</v>
      </c>
      <c r="E76" s="14">
        <v>547.68555700000002</v>
      </c>
      <c r="F76" s="14">
        <v>583.87255600000003</v>
      </c>
      <c r="G76" s="14">
        <v>614.814707</v>
      </c>
      <c r="H76" s="14">
        <v>656.08241999999996</v>
      </c>
      <c r="I76" s="14">
        <v>678.56557799999996</v>
      </c>
      <c r="J76" s="14">
        <v>705.56459199999995</v>
      </c>
      <c r="K76" s="14">
        <v>723.41384500000004</v>
      </c>
      <c r="L76" s="14">
        <v>762.79897400000004</v>
      </c>
      <c r="M76" s="14"/>
      <c r="N76" s="21"/>
      <c r="O76" s="45"/>
      <c r="P76" s="42"/>
      <c r="Q76" s="42"/>
      <c r="R76" s="42"/>
      <c r="S76" s="42"/>
      <c r="T76" s="42"/>
      <c r="U76" s="42"/>
      <c r="V76" s="42"/>
      <c r="W76" s="42"/>
    </row>
    <row r="77" spans="1:29" x14ac:dyDescent="0.25">
      <c r="A77" s="5"/>
      <c r="B77" s="2" t="s">
        <v>19</v>
      </c>
      <c r="C77" s="14">
        <v>13.580004000000001</v>
      </c>
      <c r="D77" s="14">
        <v>13.580332</v>
      </c>
      <c r="E77" s="14">
        <v>17.238536</v>
      </c>
      <c r="F77" s="14">
        <v>18.182535000000001</v>
      </c>
      <c r="G77" s="14">
        <v>19.805586999999999</v>
      </c>
      <c r="H77" s="14">
        <v>23.997502000000001</v>
      </c>
      <c r="I77" s="14">
        <v>23.58933</v>
      </c>
      <c r="J77" s="14">
        <v>25.516812000000002</v>
      </c>
      <c r="K77" s="14">
        <v>24.056481000000002</v>
      </c>
      <c r="L77" s="14">
        <v>24.236487</v>
      </c>
      <c r="M77" s="14"/>
      <c r="N77" s="21"/>
      <c r="O77" s="45"/>
      <c r="P77" s="42"/>
      <c r="Q77" s="42"/>
      <c r="R77" s="42"/>
      <c r="S77" s="42"/>
      <c r="T77" s="42"/>
      <c r="U77" s="42"/>
      <c r="V77" s="42"/>
      <c r="W77" s="42"/>
    </row>
    <row r="78" spans="1:29" x14ac:dyDescent="0.25">
      <c r="A78" s="5"/>
      <c r="B78" s="2" t="s">
        <v>20</v>
      </c>
      <c r="C78" s="14">
        <v>18.369668000000001</v>
      </c>
      <c r="D78" s="14">
        <v>20.720213000000001</v>
      </c>
      <c r="E78" s="14">
        <v>21.424097</v>
      </c>
      <c r="F78" s="14">
        <v>21.707277000000001</v>
      </c>
      <c r="G78" s="14">
        <v>21.557272999999999</v>
      </c>
      <c r="H78" s="14">
        <v>19.695132999999998</v>
      </c>
      <c r="I78" s="14">
        <v>19.744519</v>
      </c>
      <c r="J78" s="14">
        <v>18.023565000000001</v>
      </c>
      <c r="K78" s="14">
        <v>19.052993000000001</v>
      </c>
      <c r="L78" s="14">
        <v>17.605118000000001</v>
      </c>
      <c r="M78" s="14"/>
      <c r="N78" s="21"/>
      <c r="O78" s="45"/>
      <c r="P78" s="42"/>
      <c r="Q78" s="42"/>
      <c r="R78" s="42"/>
      <c r="S78" s="42"/>
      <c r="T78" s="42"/>
      <c r="U78" s="42"/>
      <c r="V78" s="42"/>
      <c r="W78" s="42"/>
    </row>
    <row r="79" spans="1:29" x14ac:dyDescent="0.25">
      <c r="A79" s="5"/>
      <c r="B79" s="2" t="s">
        <v>21</v>
      </c>
      <c r="C79" s="14">
        <v>7.2612839999999998</v>
      </c>
      <c r="D79" s="14">
        <v>7.8444260000000003</v>
      </c>
      <c r="E79" s="14">
        <v>11.675335</v>
      </c>
      <c r="F79" s="14">
        <v>11.394507000000001</v>
      </c>
      <c r="G79" s="14">
        <v>7.8007780000000002</v>
      </c>
      <c r="H79" s="14">
        <v>7.9090220000000002</v>
      </c>
      <c r="I79" s="14">
        <v>6.9171779999999998</v>
      </c>
      <c r="J79" s="14">
        <v>6.3580920000000001</v>
      </c>
      <c r="K79" s="14">
        <v>7.0599949999999998</v>
      </c>
      <c r="L79" s="14">
        <v>6.1166090000000004</v>
      </c>
      <c r="M79" s="14"/>
      <c r="N79" s="21"/>
      <c r="O79" s="45"/>
      <c r="P79" s="42"/>
      <c r="Q79" s="42"/>
      <c r="R79" s="42"/>
      <c r="S79" s="42"/>
      <c r="T79" s="42"/>
      <c r="U79" s="42"/>
      <c r="V79" s="42"/>
      <c r="W79" s="42"/>
    </row>
    <row r="80" spans="1:29" x14ac:dyDescent="0.25">
      <c r="A80" s="5"/>
      <c r="B80" s="2" t="s">
        <v>22</v>
      </c>
      <c r="C80" s="14">
        <v>0.26889400000000002</v>
      </c>
      <c r="D80" s="14">
        <v>0.16666400000000001</v>
      </c>
      <c r="E80" s="14">
        <v>0.263372</v>
      </c>
      <c r="F80" s="14">
        <v>0</v>
      </c>
      <c r="G80" s="14">
        <v>0.46851100000000001</v>
      </c>
      <c r="H80" s="14">
        <v>0.45954899999999999</v>
      </c>
      <c r="I80" s="14">
        <v>0.39620699999999998</v>
      </c>
      <c r="J80" s="14">
        <v>0.61222600000000005</v>
      </c>
      <c r="K80" s="14">
        <v>0.70576899999999998</v>
      </c>
      <c r="L80" s="14">
        <v>1.2782690000000001</v>
      </c>
      <c r="M80" s="14"/>
      <c r="N80" s="21"/>
      <c r="O80" s="45"/>
      <c r="P80" s="42"/>
      <c r="Q80" s="42"/>
      <c r="R80" s="42"/>
      <c r="S80" s="42"/>
      <c r="T80" s="42"/>
      <c r="U80" s="42"/>
      <c r="V80" s="42"/>
      <c r="W80" s="42"/>
    </row>
    <row r="81" spans="1:29" hidden="1" x14ac:dyDescent="0.25">
      <c r="A81" s="5"/>
      <c r="B81" s="2" t="s">
        <v>23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/>
      <c r="O81" s="44"/>
      <c r="P81" s="42"/>
      <c r="Q81" s="42"/>
      <c r="R81" s="42"/>
      <c r="S81" s="42"/>
      <c r="T81" s="42"/>
      <c r="U81" s="42"/>
      <c r="V81" s="42"/>
      <c r="W81" s="42"/>
    </row>
    <row r="82" spans="1:29" hidden="1" x14ac:dyDescent="0.25">
      <c r="A82" s="5"/>
      <c r="B82" s="2" t="s">
        <v>24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/>
      <c r="O82" s="44"/>
      <c r="P82" s="44"/>
      <c r="Q82" s="44"/>
      <c r="R82" s="42"/>
      <c r="S82" s="42"/>
      <c r="T82" s="42"/>
      <c r="U82" s="42"/>
      <c r="V82" s="42"/>
      <c r="W82" s="42"/>
    </row>
    <row r="83" spans="1:29" x14ac:dyDescent="0.25">
      <c r="A83" s="5"/>
      <c r="B83" s="2" t="s">
        <v>46</v>
      </c>
      <c r="C83" s="14">
        <v>0</v>
      </c>
      <c r="D83" s="14">
        <v>0</v>
      </c>
      <c r="E83" s="14">
        <v>0</v>
      </c>
      <c r="F83" s="14">
        <v>0.30000300000000002</v>
      </c>
      <c r="G83" s="14">
        <v>0.30000399999999999</v>
      </c>
      <c r="H83" s="14">
        <v>3.2266000000000003E-2</v>
      </c>
      <c r="I83" s="14">
        <v>0.11999899999999999</v>
      </c>
      <c r="J83" s="14">
        <v>0</v>
      </c>
      <c r="K83" s="14">
        <v>0</v>
      </c>
      <c r="L83" s="14">
        <v>0</v>
      </c>
      <c r="M83" s="14"/>
      <c r="N83" s="21"/>
      <c r="O83" s="45"/>
      <c r="P83" s="42"/>
      <c r="Q83" s="42"/>
      <c r="R83" s="42"/>
      <c r="S83" s="42"/>
      <c r="T83" s="42"/>
      <c r="U83" s="42"/>
      <c r="V83" s="42"/>
      <c r="W83" s="42"/>
    </row>
    <row r="84" spans="1:29" s="35" customFormat="1" x14ac:dyDescent="0.25">
      <c r="A84" s="5"/>
      <c r="B84" s="2" t="s">
        <v>25</v>
      </c>
      <c r="C84" s="14">
        <v>0.25</v>
      </c>
      <c r="D84" s="14">
        <v>0.24999299999999999</v>
      </c>
      <c r="E84" s="14">
        <v>0.24998400000000001</v>
      </c>
      <c r="F84" s="14">
        <v>0.25000299999999998</v>
      </c>
      <c r="G84" s="14">
        <v>0.25</v>
      </c>
      <c r="H84" s="14">
        <v>0.236152</v>
      </c>
      <c r="I84" s="14">
        <v>0.23646900000000001</v>
      </c>
      <c r="J84" s="14">
        <v>0</v>
      </c>
      <c r="K84" s="14">
        <v>0</v>
      </c>
      <c r="L84" s="14">
        <v>0</v>
      </c>
      <c r="M84" s="14"/>
      <c r="N84" s="21"/>
      <c r="O84" s="45"/>
      <c r="P84" s="47"/>
      <c r="Q84" s="47"/>
      <c r="R84" s="42"/>
      <c r="S84" s="42"/>
      <c r="T84" s="42"/>
      <c r="U84" s="42"/>
      <c r="V84" s="42"/>
      <c r="W84" s="42"/>
    </row>
    <row r="85" spans="1:29" x14ac:dyDescent="0.25">
      <c r="A85" s="5"/>
      <c r="B85" s="2" t="s">
        <v>26</v>
      </c>
      <c r="C85" s="14">
        <v>0.25039400000000001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/>
      <c r="N85" s="21"/>
      <c r="O85" s="45"/>
      <c r="P85" s="42"/>
      <c r="Q85" s="42"/>
      <c r="R85" s="42"/>
      <c r="S85" s="42"/>
      <c r="T85" s="42"/>
      <c r="U85" s="42"/>
      <c r="V85" s="42"/>
      <c r="W85" s="42"/>
    </row>
    <row r="86" spans="1:29" hidden="1" x14ac:dyDescent="0.25">
      <c r="A86" s="5"/>
      <c r="B86" s="2" t="s">
        <v>27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/>
      <c r="N86" s="21"/>
      <c r="O86" s="45"/>
      <c r="P86" s="42"/>
      <c r="Q86" s="42"/>
      <c r="R86" s="42"/>
      <c r="S86" s="42"/>
      <c r="T86" s="42"/>
      <c r="U86" s="42"/>
      <c r="V86" s="42"/>
      <c r="W86" s="42"/>
    </row>
    <row r="87" spans="1:29" ht="12.75" hidden="1" customHeight="1" x14ac:dyDescent="0.25">
      <c r="A87" s="5"/>
      <c r="B87" s="2" t="s">
        <v>28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/>
      <c r="O87" s="44"/>
      <c r="P87" s="44"/>
      <c r="Q87" s="44"/>
      <c r="R87" s="42"/>
      <c r="S87" s="42"/>
      <c r="T87" s="42"/>
      <c r="U87" s="42"/>
      <c r="V87" s="42"/>
      <c r="W87" s="42"/>
    </row>
    <row r="88" spans="1:29" x14ac:dyDescent="0.25">
      <c r="A88" s="12"/>
      <c r="B88" s="11" t="s">
        <v>29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0.14999899999999999</v>
      </c>
      <c r="I88" s="15">
        <v>0.146929</v>
      </c>
      <c r="J88" s="15">
        <v>0</v>
      </c>
      <c r="K88" s="15">
        <v>0</v>
      </c>
      <c r="L88" s="15">
        <v>0</v>
      </c>
      <c r="M88" s="14"/>
      <c r="N88" s="21"/>
      <c r="O88" s="45"/>
      <c r="P88" s="44"/>
      <c r="Q88" s="42"/>
      <c r="R88" s="42"/>
      <c r="S88" s="42"/>
      <c r="T88" s="42"/>
      <c r="U88" s="42"/>
      <c r="V88" s="42"/>
      <c r="W88" s="42"/>
    </row>
    <row r="89" spans="1:29" x14ac:dyDescent="0.25">
      <c r="A89" s="4" t="s">
        <v>4</v>
      </c>
      <c r="B89" s="2"/>
      <c r="C89" s="13">
        <f t="shared" ref="C89" si="7">SUM(C90:C115)</f>
        <v>483.17499700000008</v>
      </c>
      <c r="D89" s="13">
        <f t="shared" ref="D89" si="8">SUM(D90:D115)</f>
        <v>518.72377700000004</v>
      </c>
      <c r="E89" s="13">
        <f t="shared" ref="E89" si="9">SUM(E90:E115)</f>
        <v>568.51724899999999</v>
      </c>
      <c r="F89" s="13">
        <f t="shared" ref="F89" si="10">SUM(F90:F115)</f>
        <v>583.49849600000005</v>
      </c>
      <c r="G89" s="13">
        <f t="shared" ref="G89" si="11">SUM(G90:G115)</f>
        <v>610.83324400000015</v>
      </c>
      <c r="H89" s="13">
        <f t="shared" ref="H89" si="12">SUM(H90:H115)</f>
        <v>615.25375699999995</v>
      </c>
      <c r="I89" s="13">
        <f t="shared" ref="I89" si="13">SUM(I90:I115)</f>
        <v>574.02061100000003</v>
      </c>
      <c r="J89" s="13">
        <f t="shared" ref="J89" si="14">SUM(J90:J115)</f>
        <v>559.87416200000007</v>
      </c>
      <c r="K89" s="13">
        <f t="shared" ref="K89" si="15">SUM(K90:K115)</f>
        <v>514.57930199999998</v>
      </c>
      <c r="L89" s="13">
        <f t="shared" ref="L89" si="16">SUM(L90:L115)</f>
        <v>508.34800000000001</v>
      </c>
      <c r="M89" s="13"/>
      <c r="N89" s="13"/>
      <c r="O89" s="40"/>
      <c r="P89" s="40"/>
      <c r="Q89" s="40"/>
      <c r="R89" s="40"/>
      <c r="S89" s="40"/>
      <c r="T89" s="40"/>
      <c r="U89" s="40"/>
      <c r="V89" s="40"/>
      <c r="W89" s="40"/>
    </row>
    <row r="90" spans="1:29" hidden="1" x14ac:dyDescent="0.25">
      <c r="A90" s="4"/>
      <c r="B90" s="2" t="s">
        <v>6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N90" s="21"/>
      <c r="O90" s="45"/>
      <c r="P90" s="42"/>
      <c r="Q90" s="42"/>
      <c r="R90" s="44"/>
      <c r="S90" s="44"/>
      <c r="T90" s="44"/>
      <c r="U90" s="44"/>
      <c r="V90" s="44"/>
      <c r="W90" s="44"/>
    </row>
    <row r="91" spans="1:29" x14ac:dyDescent="0.25">
      <c r="A91" s="4"/>
      <c r="B91" s="2" t="s">
        <v>7</v>
      </c>
      <c r="C91" s="14">
        <v>0.26</v>
      </c>
      <c r="D91" s="14">
        <v>1.759998</v>
      </c>
      <c r="E91" s="14">
        <v>1.76</v>
      </c>
      <c r="F91" s="14">
        <v>2.4129079999999998</v>
      </c>
      <c r="G91" s="14">
        <v>1.76</v>
      </c>
      <c r="H91" s="14">
        <v>1.76</v>
      </c>
      <c r="I91" s="14">
        <v>1.85</v>
      </c>
      <c r="J91" s="14">
        <v>1.6</v>
      </c>
      <c r="K91" s="14">
        <v>1.8</v>
      </c>
      <c r="L91" s="14">
        <v>1.8</v>
      </c>
      <c r="M91" s="14"/>
      <c r="N91" s="21"/>
      <c r="O91" s="45"/>
      <c r="P91" s="42"/>
      <c r="Q91" s="42"/>
      <c r="R91" s="42"/>
      <c r="S91" s="42"/>
      <c r="T91" s="42"/>
      <c r="U91" s="42"/>
      <c r="V91" s="42"/>
      <c r="W91" s="42"/>
    </row>
    <row r="92" spans="1:29" ht="12.75" customHeight="1" x14ac:dyDescent="0.25">
      <c r="A92" s="4"/>
      <c r="B92" s="2" t="s">
        <v>8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0.11483599999999999</v>
      </c>
      <c r="L92" s="14">
        <v>0</v>
      </c>
      <c r="M92" s="14"/>
      <c r="O92" s="44"/>
      <c r="P92" s="44"/>
      <c r="Q92" s="42"/>
      <c r="R92" s="42"/>
      <c r="S92" s="42"/>
      <c r="T92" s="42"/>
      <c r="U92" s="42"/>
      <c r="V92" s="42"/>
      <c r="W92" s="42"/>
    </row>
    <row r="93" spans="1:29" x14ac:dyDescent="0.25">
      <c r="A93" s="4"/>
      <c r="B93" s="2" t="s">
        <v>9</v>
      </c>
      <c r="C93" s="14">
        <v>1.297652</v>
      </c>
      <c r="D93" s="14">
        <v>0.74999899999999997</v>
      </c>
      <c r="E93" s="14">
        <v>0.7</v>
      </c>
      <c r="F93" s="14">
        <v>0.7</v>
      </c>
      <c r="G93" s="14">
        <v>0</v>
      </c>
      <c r="H93" s="14">
        <v>0.33333299999999999</v>
      </c>
      <c r="I93" s="14">
        <v>1.4779629999999999</v>
      </c>
      <c r="J93" s="14">
        <v>0.56401900000000005</v>
      </c>
      <c r="K93" s="14">
        <v>0</v>
      </c>
      <c r="L93" s="14">
        <v>0</v>
      </c>
      <c r="M93" s="14"/>
      <c r="N93" s="21"/>
      <c r="O93" s="45"/>
      <c r="P93" s="42"/>
      <c r="Q93" s="42"/>
      <c r="R93" s="42"/>
      <c r="S93" s="42"/>
      <c r="T93" s="42"/>
      <c r="U93" s="42"/>
      <c r="V93" s="42"/>
      <c r="W93" s="42"/>
    </row>
    <row r="94" spans="1:29" hidden="1" x14ac:dyDescent="0.25">
      <c r="A94" s="4"/>
      <c r="B94" s="2" t="s">
        <v>10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/>
      <c r="N94" s="21"/>
      <c r="O94" s="45"/>
      <c r="P94" s="42"/>
      <c r="Q94" s="42"/>
      <c r="R94" s="42"/>
      <c r="S94" s="42"/>
      <c r="T94" s="42"/>
      <c r="U94" s="42"/>
      <c r="V94" s="42"/>
      <c r="W94" s="42"/>
      <c r="X94" s="2"/>
      <c r="Y94" s="2"/>
      <c r="Z94" s="2"/>
      <c r="AA94" s="2"/>
      <c r="AB94" s="2"/>
      <c r="AC94" s="2"/>
    </row>
    <row r="95" spans="1:29" ht="12.75" hidden="1" customHeight="1" x14ac:dyDescent="0.25">
      <c r="A95" s="4"/>
      <c r="B95" s="2" t="s">
        <v>52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/>
      <c r="O95" s="44"/>
      <c r="P95" s="44"/>
      <c r="Q95" s="44"/>
      <c r="R95" s="44"/>
      <c r="S95" s="44"/>
      <c r="T95" s="44"/>
      <c r="U95" s="44"/>
      <c r="V95" s="44"/>
      <c r="W95" s="42"/>
      <c r="X95" s="2"/>
      <c r="Y95" s="2"/>
      <c r="Z95" s="2"/>
      <c r="AA95" s="2"/>
      <c r="AB95" s="2"/>
      <c r="AC95" s="2"/>
    </row>
    <row r="96" spans="1:29" x14ac:dyDescent="0.25">
      <c r="A96" s="4"/>
      <c r="B96" s="2" t="s">
        <v>11</v>
      </c>
      <c r="C96" s="14">
        <v>0</v>
      </c>
      <c r="D96" s="14">
        <v>0</v>
      </c>
      <c r="E96" s="14">
        <v>0</v>
      </c>
      <c r="F96" s="14">
        <v>0</v>
      </c>
      <c r="G96" s="14">
        <v>0.4</v>
      </c>
      <c r="H96" s="14">
        <v>0.39735100000000001</v>
      </c>
      <c r="I96" s="14">
        <v>0.39735100000000001</v>
      </c>
      <c r="J96" s="14">
        <v>0.39735100000000001</v>
      </c>
      <c r="K96" s="14">
        <v>0.58391000000000004</v>
      </c>
      <c r="L96" s="14">
        <v>0.39999899999999999</v>
      </c>
      <c r="M96" s="14"/>
      <c r="N96" s="21"/>
      <c r="O96" s="45"/>
      <c r="P96" s="44"/>
      <c r="Q96" s="44"/>
      <c r="R96" s="42"/>
      <c r="S96" s="42"/>
      <c r="T96" s="42"/>
      <c r="U96" s="42"/>
      <c r="V96" s="42"/>
      <c r="W96" s="42"/>
      <c r="X96" s="2"/>
      <c r="Y96" s="2"/>
      <c r="Z96" s="2"/>
      <c r="AA96" s="2"/>
      <c r="AB96" s="2"/>
      <c r="AC96" s="2"/>
    </row>
    <row r="97" spans="1:29" x14ac:dyDescent="0.25">
      <c r="A97" s="4"/>
      <c r="B97" s="2" t="s">
        <v>12</v>
      </c>
      <c r="C97" s="14">
        <v>249.833294</v>
      </c>
      <c r="D97" s="14">
        <v>276.335984</v>
      </c>
      <c r="E97" s="14">
        <v>304.196011</v>
      </c>
      <c r="F97" s="14">
        <v>312.08147000000002</v>
      </c>
      <c r="G97" s="14">
        <v>336.16235</v>
      </c>
      <c r="H97" s="14">
        <v>321.15759800000001</v>
      </c>
      <c r="I97" s="14">
        <v>284.92980299999999</v>
      </c>
      <c r="J97" s="14">
        <v>262.74304100000001</v>
      </c>
      <c r="K97" s="14">
        <v>234.48062999999999</v>
      </c>
      <c r="L97" s="14">
        <v>246.26075499999999</v>
      </c>
      <c r="M97" s="14"/>
      <c r="N97" s="21"/>
      <c r="O97" s="45"/>
      <c r="P97" s="44"/>
      <c r="Q97" s="42"/>
      <c r="R97" s="42"/>
      <c r="S97" s="42"/>
      <c r="T97" s="42"/>
      <c r="U97" s="42"/>
      <c r="V97" s="42"/>
      <c r="W97" s="42"/>
      <c r="X97" s="2"/>
      <c r="Y97" s="2"/>
      <c r="Z97" s="2"/>
      <c r="AA97" s="2"/>
      <c r="AB97" s="2"/>
      <c r="AC97" s="2"/>
    </row>
    <row r="98" spans="1:29" x14ac:dyDescent="0.25">
      <c r="A98" s="4"/>
      <c r="B98" s="2" t="s">
        <v>13</v>
      </c>
      <c r="C98" s="14">
        <v>32.833967000000001</v>
      </c>
      <c r="D98" s="14">
        <v>44.838127</v>
      </c>
      <c r="E98" s="14">
        <v>51.775250999999997</v>
      </c>
      <c r="F98" s="14">
        <v>50.449997000000003</v>
      </c>
      <c r="G98" s="14">
        <v>52.882997000000003</v>
      </c>
      <c r="H98" s="14">
        <v>64.095000999999996</v>
      </c>
      <c r="I98" s="14">
        <v>54.675372000000003</v>
      </c>
      <c r="J98" s="14">
        <v>57.495251000000003</v>
      </c>
      <c r="K98" s="14">
        <v>54.550002999999997</v>
      </c>
      <c r="L98" s="14">
        <v>62.474998999999997</v>
      </c>
      <c r="M98" s="14"/>
      <c r="N98" s="21"/>
      <c r="O98" s="45"/>
      <c r="P98" s="42"/>
      <c r="Q98" s="42"/>
      <c r="R98" s="42"/>
      <c r="S98" s="42"/>
      <c r="T98" s="42"/>
      <c r="U98" s="42"/>
      <c r="V98" s="42"/>
      <c r="W98" s="42"/>
    </row>
    <row r="99" spans="1:29" x14ac:dyDescent="0.25">
      <c r="A99" s="4"/>
      <c r="B99" s="2" t="s">
        <v>14</v>
      </c>
      <c r="C99" s="14">
        <v>13.882348</v>
      </c>
      <c r="D99" s="14">
        <v>15.259999000000001</v>
      </c>
      <c r="E99" s="14">
        <v>15.81025</v>
      </c>
      <c r="F99" s="14">
        <v>17.510000999999999</v>
      </c>
      <c r="G99" s="14">
        <v>15.66</v>
      </c>
      <c r="H99" s="14">
        <v>15.021497999999999</v>
      </c>
      <c r="I99" s="14">
        <v>14.067496999999999</v>
      </c>
      <c r="J99" s="14">
        <v>12.307501</v>
      </c>
      <c r="K99" s="14">
        <v>12.830259</v>
      </c>
      <c r="L99" s="14">
        <v>11.282076999999999</v>
      </c>
      <c r="M99" s="14"/>
      <c r="N99" s="21"/>
      <c r="O99" s="45"/>
      <c r="P99" s="42"/>
      <c r="Q99" s="42"/>
      <c r="R99" s="42"/>
      <c r="S99" s="42"/>
      <c r="T99" s="42"/>
      <c r="U99" s="42"/>
      <c r="V99" s="42"/>
      <c r="W99" s="42"/>
    </row>
    <row r="100" spans="1:29" x14ac:dyDescent="0.25">
      <c r="A100" s="4"/>
      <c r="B100" s="2" t="s">
        <v>15</v>
      </c>
      <c r="C100" s="14">
        <v>24.788816000000001</v>
      </c>
      <c r="D100" s="14">
        <v>27.822500000000002</v>
      </c>
      <c r="E100" s="14">
        <v>26.323</v>
      </c>
      <c r="F100" s="14">
        <v>21.683</v>
      </c>
      <c r="G100" s="14">
        <v>23.594999999999999</v>
      </c>
      <c r="H100" s="14">
        <v>21.350249999999999</v>
      </c>
      <c r="I100" s="14">
        <v>22.19068</v>
      </c>
      <c r="J100" s="14">
        <v>29.185469999999999</v>
      </c>
      <c r="K100" s="14">
        <v>29.628499999999999</v>
      </c>
      <c r="L100" s="14">
        <v>29.998249999999999</v>
      </c>
      <c r="M100" s="14"/>
      <c r="N100" s="21"/>
      <c r="O100" s="45"/>
      <c r="P100" s="42"/>
      <c r="Q100" s="42"/>
      <c r="R100" s="42"/>
      <c r="S100" s="42"/>
      <c r="T100" s="42"/>
      <c r="U100" s="42"/>
      <c r="V100" s="42"/>
      <c r="W100" s="42"/>
    </row>
    <row r="101" spans="1:29" x14ac:dyDescent="0.25">
      <c r="A101" s="4"/>
      <c r="B101" s="2" t="s">
        <v>16</v>
      </c>
      <c r="C101" s="14">
        <v>7.8599990000000002</v>
      </c>
      <c r="D101" s="14">
        <v>10.69</v>
      </c>
      <c r="E101" s="14">
        <v>13.348877</v>
      </c>
      <c r="F101" s="14">
        <v>13.3025</v>
      </c>
      <c r="G101" s="14">
        <v>14.99</v>
      </c>
      <c r="H101" s="14">
        <v>12.615</v>
      </c>
      <c r="I101" s="14">
        <v>14.725250000000001</v>
      </c>
      <c r="J101" s="14">
        <v>15.039999</v>
      </c>
      <c r="K101" s="14">
        <v>13.515000000000001</v>
      </c>
      <c r="L101" s="14">
        <v>13.039249999999999</v>
      </c>
      <c r="M101" s="14"/>
      <c r="N101" s="21"/>
      <c r="O101" s="45"/>
      <c r="P101" s="42"/>
      <c r="Q101" s="42"/>
      <c r="R101" s="42"/>
      <c r="S101" s="42"/>
      <c r="T101" s="42"/>
      <c r="U101" s="42"/>
      <c r="V101" s="42"/>
      <c r="W101" s="42"/>
    </row>
    <row r="102" spans="1:29" x14ac:dyDescent="0.25">
      <c r="A102" s="4"/>
      <c r="B102" s="2" t="s">
        <v>17</v>
      </c>
      <c r="C102" s="14">
        <v>10.816281</v>
      </c>
      <c r="D102" s="14">
        <v>9.8000000000000007</v>
      </c>
      <c r="E102" s="14">
        <v>11.102499999999999</v>
      </c>
      <c r="F102" s="14">
        <v>9.3712769999999992</v>
      </c>
      <c r="G102" s="14">
        <v>9.4675010000000004</v>
      </c>
      <c r="H102" s="14">
        <v>8.8725000000000005</v>
      </c>
      <c r="I102" s="14">
        <v>11.15306</v>
      </c>
      <c r="J102" s="14">
        <v>12.284485</v>
      </c>
      <c r="K102" s="14">
        <v>11.050288999999999</v>
      </c>
      <c r="L102" s="14">
        <v>11.729998999999999</v>
      </c>
      <c r="M102" s="14"/>
      <c r="N102" s="21"/>
      <c r="O102" s="45"/>
      <c r="P102" s="42"/>
      <c r="Q102" s="42"/>
      <c r="R102" s="42"/>
      <c r="S102" s="42"/>
      <c r="T102" s="42"/>
      <c r="U102" s="42"/>
      <c r="V102" s="42"/>
      <c r="W102" s="42"/>
    </row>
    <row r="103" spans="1:29" x14ac:dyDescent="0.25">
      <c r="A103" s="4"/>
      <c r="B103" s="2" t="s">
        <v>18</v>
      </c>
      <c r="C103" s="14">
        <v>107.42147900000001</v>
      </c>
      <c r="D103" s="14">
        <v>93.398522</v>
      </c>
      <c r="E103" s="14">
        <v>102.76949500000001</v>
      </c>
      <c r="F103" s="14">
        <v>119.61124700000001</v>
      </c>
      <c r="G103" s="14">
        <v>118.172556</v>
      </c>
      <c r="H103" s="14">
        <v>129.699704</v>
      </c>
      <c r="I103" s="14">
        <v>122.68863399999999</v>
      </c>
      <c r="J103" s="14">
        <v>120.93556700000001</v>
      </c>
      <c r="K103" s="14">
        <v>111.177696</v>
      </c>
      <c r="L103" s="14">
        <v>83.203450000000004</v>
      </c>
      <c r="M103" s="14"/>
      <c r="N103" s="21"/>
      <c r="O103" s="45"/>
      <c r="P103" s="42"/>
      <c r="Q103" s="42"/>
      <c r="R103" s="42"/>
      <c r="S103" s="42"/>
      <c r="T103" s="42"/>
      <c r="U103" s="42"/>
      <c r="V103" s="42"/>
      <c r="W103" s="42"/>
    </row>
    <row r="104" spans="1:29" x14ac:dyDescent="0.25">
      <c r="A104" s="4"/>
      <c r="B104" s="2" t="s">
        <v>19</v>
      </c>
      <c r="C104" s="14">
        <v>23.8</v>
      </c>
      <c r="D104" s="14">
        <v>27.249997</v>
      </c>
      <c r="E104" s="14">
        <v>28.715999</v>
      </c>
      <c r="F104" s="14">
        <v>25.949987</v>
      </c>
      <c r="G104" s="14">
        <v>27.648413000000001</v>
      </c>
      <c r="H104" s="14">
        <v>25.519544</v>
      </c>
      <c r="I104" s="14">
        <v>27.791647999999999</v>
      </c>
      <c r="J104" s="14">
        <v>30.021999999999998</v>
      </c>
      <c r="K104" s="14">
        <v>28.956012000000001</v>
      </c>
      <c r="L104" s="14">
        <v>30.70025</v>
      </c>
      <c r="M104" s="14"/>
      <c r="N104" s="21"/>
      <c r="O104" s="45"/>
      <c r="P104" s="42"/>
      <c r="Q104" s="42"/>
      <c r="R104" s="42"/>
      <c r="S104" s="42"/>
      <c r="T104" s="42"/>
      <c r="U104" s="42"/>
      <c r="V104" s="42"/>
      <c r="W104" s="42"/>
    </row>
    <row r="105" spans="1:29" x14ac:dyDescent="0.25">
      <c r="A105" s="4"/>
      <c r="B105" s="2" t="s">
        <v>20</v>
      </c>
      <c r="C105" s="14">
        <v>1.45</v>
      </c>
      <c r="D105" s="14">
        <v>0.3</v>
      </c>
      <c r="E105" s="14">
        <v>0.52550399999999997</v>
      </c>
      <c r="F105" s="14">
        <v>1.2777959999999999</v>
      </c>
      <c r="G105" s="14">
        <v>1.439128</v>
      </c>
      <c r="H105" s="14">
        <v>1.6694929999999999</v>
      </c>
      <c r="I105" s="14">
        <v>1.589488</v>
      </c>
      <c r="J105" s="14">
        <v>0.37</v>
      </c>
      <c r="K105" s="14">
        <v>0.42</v>
      </c>
      <c r="L105" s="14">
        <v>1.4339999999999999</v>
      </c>
      <c r="M105" s="14"/>
      <c r="N105" s="21"/>
      <c r="O105" s="45"/>
      <c r="P105" s="42"/>
      <c r="Q105" s="42"/>
      <c r="R105" s="42"/>
      <c r="S105" s="42"/>
      <c r="T105" s="42"/>
      <c r="U105" s="42"/>
      <c r="V105" s="42"/>
      <c r="W105" s="42"/>
    </row>
    <row r="106" spans="1:29" x14ac:dyDescent="0.25">
      <c r="A106" s="4"/>
      <c r="B106" s="2" t="s">
        <v>21</v>
      </c>
      <c r="C106" s="14">
        <v>2.8834209999999998</v>
      </c>
      <c r="D106" s="14">
        <v>3.068006</v>
      </c>
      <c r="E106" s="14">
        <v>3.4930569999999999</v>
      </c>
      <c r="F106" s="14">
        <v>2.758257</v>
      </c>
      <c r="G106" s="14">
        <v>3.3193579999999998</v>
      </c>
      <c r="H106" s="14">
        <v>2.7574930000000002</v>
      </c>
      <c r="I106" s="14">
        <v>1.8350010000000001</v>
      </c>
      <c r="J106" s="14">
        <v>3.7507519999999999</v>
      </c>
      <c r="K106" s="14">
        <v>3.7970709999999999</v>
      </c>
      <c r="L106" s="14">
        <v>4.7618179999999999</v>
      </c>
      <c r="M106" s="14"/>
      <c r="N106" s="21"/>
      <c r="O106" s="45"/>
      <c r="P106" s="42"/>
      <c r="Q106" s="42"/>
      <c r="R106" s="42"/>
      <c r="S106" s="42"/>
      <c r="T106" s="42"/>
      <c r="U106" s="42"/>
      <c r="V106" s="42"/>
      <c r="W106" s="42"/>
    </row>
    <row r="107" spans="1:29" x14ac:dyDescent="0.25">
      <c r="A107" s="4"/>
      <c r="B107" s="2" t="s">
        <v>22</v>
      </c>
      <c r="C107" s="14">
        <v>0.32509700000000002</v>
      </c>
      <c r="D107" s="14">
        <v>1</v>
      </c>
      <c r="E107" s="14">
        <v>0.66806299999999996</v>
      </c>
      <c r="F107" s="14">
        <v>0</v>
      </c>
      <c r="G107" s="14">
        <v>0.99544100000000002</v>
      </c>
      <c r="H107" s="14">
        <v>1.439991</v>
      </c>
      <c r="I107" s="14">
        <v>1.899591</v>
      </c>
      <c r="J107" s="14">
        <v>0.90261800000000003</v>
      </c>
      <c r="K107" s="14">
        <v>0.92926699999999995</v>
      </c>
      <c r="L107" s="14">
        <v>0.62432399999999999</v>
      </c>
      <c r="M107" s="14"/>
      <c r="N107" s="21"/>
      <c r="O107" s="45"/>
      <c r="P107" s="42"/>
      <c r="Q107" s="42"/>
      <c r="R107" s="42"/>
      <c r="S107" s="42"/>
      <c r="T107" s="42"/>
      <c r="U107" s="42"/>
      <c r="V107" s="42"/>
      <c r="W107" s="42"/>
    </row>
    <row r="108" spans="1:29" x14ac:dyDescent="0.25">
      <c r="A108" s="4"/>
      <c r="B108" s="2" t="s">
        <v>23</v>
      </c>
      <c r="C108" s="14">
        <v>2.3075000000000001</v>
      </c>
      <c r="D108" s="14">
        <v>2.953125</v>
      </c>
      <c r="E108" s="14">
        <v>3.75</v>
      </c>
      <c r="F108" s="14">
        <v>4.1502499999999998</v>
      </c>
      <c r="G108" s="14">
        <v>2.7250000000000001</v>
      </c>
      <c r="H108" s="14">
        <v>4.5549999999999997</v>
      </c>
      <c r="I108" s="14">
        <v>7.2702499999999999</v>
      </c>
      <c r="J108" s="14">
        <v>8.2592320000000008</v>
      </c>
      <c r="K108" s="14">
        <v>8.574757</v>
      </c>
      <c r="L108" s="14">
        <v>9.6537500000000005</v>
      </c>
      <c r="M108" s="14"/>
      <c r="N108" s="21"/>
      <c r="O108" s="45"/>
      <c r="P108" s="42"/>
      <c r="Q108" s="42"/>
      <c r="R108" s="42"/>
      <c r="S108" s="42"/>
      <c r="T108" s="42"/>
      <c r="U108" s="42"/>
      <c r="V108" s="42"/>
      <c r="W108" s="42"/>
    </row>
    <row r="109" spans="1:29" hidden="1" x14ac:dyDescent="0.25">
      <c r="A109" s="4"/>
      <c r="B109" s="2" t="s">
        <v>24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/>
      <c r="O109" s="44"/>
      <c r="P109" s="44"/>
      <c r="Q109" s="44"/>
      <c r="R109" s="44"/>
      <c r="S109" s="44"/>
      <c r="T109" s="44"/>
      <c r="U109" s="44"/>
      <c r="V109" s="44"/>
      <c r="W109" s="42"/>
    </row>
    <row r="110" spans="1:29" hidden="1" x14ac:dyDescent="0.25">
      <c r="A110" s="4"/>
      <c r="B110" s="2" t="s">
        <v>46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/>
      <c r="N110" s="21"/>
      <c r="O110" s="45"/>
      <c r="P110" s="42"/>
      <c r="Q110" s="42"/>
      <c r="R110" s="42"/>
      <c r="S110" s="42"/>
      <c r="T110" s="42"/>
      <c r="U110" s="42"/>
      <c r="V110" s="42"/>
      <c r="W110" s="42"/>
    </row>
    <row r="111" spans="1:29" x14ac:dyDescent="0.25">
      <c r="A111" s="4"/>
      <c r="B111" s="2" t="s">
        <v>25</v>
      </c>
      <c r="C111" s="14">
        <v>1.7107699999999999</v>
      </c>
      <c r="D111" s="14">
        <v>2.2475200000000002</v>
      </c>
      <c r="E111" s="14">
        <v>2.0792419999999998</v>
      </c>
      <c r="F111" s="14">
        <v>1.239806</v>
      </c>
      <c r="G111" s="14">
        <v>1.6154999999999999</v>
      </c>
      <c r="H111" s="14">
        <v>3.9000010000000001</v>
      </c>
      <c r="I111" s="14">
        <v>5.3954810000000002</v>
      </c>
      <c r="J111" s="14">
        <v>3.9333330000000002</v>
      </c>
      <c r="K111" s="14">
        <v>2.0862440000000002</v>
      </c>
      <c r="L111" s="14">
        <v>0.90024999999999999</v>
      </c>
      <c r="M111" s="14"/>
      <c r="N111" s="21"/>
      <c r="O111" s="45"/>
      <c r="P111" s="44"/>
      <c r="Q111" s="44"/>
      <c r="R111" s="42"/>
      <c r="S111" s="42"/>
      <c r="T111" s="42"/>
      <c r="U111" s="42"/>
      <c r="V111" s="42"/>
      <c r="W111" s="42"/>
    </row>
    <row r="112" spans="1:29" x14ac:dyDescent="0.25">
      <c r="A112" s="4"/>
      <c r="B112" s="2" t="s">
        <v>26</v>
      </c>
      <c r="C112" s="14">
        <v>1.6543730000000001</v>
      </c>
      <c r="D112" s="14">
        <v>1.25</v>
      </c>
      <c r="E112" s="14">
        <v>1.5</v>
      </c>
      <c r="F112" s="14"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/>
      <c r="N112" s="21"/>
      <c r="O112" s="45"/>
      <c r="P112" s="42"/>
      <c r="Q112" s="42"/>
      <c r="R112" s="42"/>
      <c r="S112" s="42"/>
      <c r="T112" s="42"/>
      <c r="U112" s="42"/>
      <c r="V112" s="42"/>
      <c r="W112" s="42"/>
    </row>
    <row r="113" spans="1:29" x14ac:dyDescent="0.25">
      <c r="A113" s="4"/>
      <c r="B113" s="2" t="s">
        <v>27</v>
      </c>
      <c r="C113" s="14">
        <v>0.05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/>
      <c r="N113" s="21"/>
      <c r="O113" s="45"/>
      <c r="P113" s="42"/>
      <c r="Q113" s="42"/>
      <c r="R113" s="42"/>
      <c r="S113" s="42"/>
      <c r="T113" s="42"/>
      <c r="U113" s="42"/>
      <c r="V113" s="42"/>
      <c r="W113" s="42"/>
    </row>
    <row r="114" spans="1:29" hidden="1" x14ac:dyDescent="0.25">
      <c r="A114" s="4"/>
      <c r="B114" s="2" t="s">
        <v>28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/>
      <c r="N114" s="1"/>
      <c r="O114" s="43"/>
      <c r="P114" s="44"/>
      <c r="Q114" s="44"/>
      <c r="R114" s="44"/>
      <c r="S114" s="44"/>
      <c r="T114" s="44"/>
      <c r="U114" s="44"/>
      <c r="V114" s="44"/>
      <c r="W114" s="42"/>
    </row>
    <row r="115" spans="1:29" x14ac:dyDescent="0.25">
      <c r="A115" s="10"/>
      <c r="B115" s="11" t="s">
        <v>29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0.11</v>
      </c>
      <c r="I115" s="15">
        <v>8.3542000000000005E-2</v>
      </c>
      <c r="J115" s="15">
        <v>8.3543000000000006E-2</v>
      </c>
      <c r="K115" s="15">
        <v>8.4828000000000001E-2</v>
      </c>
      <c r="L115" s="15">
        <v>8.4829000000000002E-2</v>
      </c>
      <c r="M115" s="14"/>
      <c r="N115" s="21"/>
      <c r="O115" s="45"/>
      <c r="P115" s="44"/>
      <c r="Q115" s="42"/>
      <c r="R115" s="42"/>
      <c r="S115" s="42"/>
      <c r="T115" s="42"/>
      <c r="U115" s="42"/>
      <c r="V115" s="42"/>
      <c r="W115" s="42"/>
    </row>
    <row r="116" spans="1:29" x14ac:dyDescent="0.25">
      <c r="A116" s="4"/>
      <c r="B116" s="2"/>
      <c r="C116" s="14"/>
      <c r="D116" s="14"/>
      <c r="E116" s="14"/>
      <c r="F116" s="14"/>
      <c r="G116" s="14"/>
      <c r="H116" s="14"/>
      <c r="I116" s="14"/>
      <c r="J116" s="14"/>
      <c r="K116" s="16"/>
      <c r="L116" s="16" t="s">
        <v>50</v>
      </c>
      <c r="M116" s="16"/>
      <c r="N116" s="16"/>
      <c r="O116" s="46"/>
      <c r="P116" s="44"/>
      <c r="Q116" s="44"/>
      <c r="R116" s="44"/>
      <c r="S116" s="44"/>
      <c r="T116" s="44"/>
      <c r="U116" s="44"/>
      <c r="V116" s="44"/>
      <c r="W116" s="42"/>
    </row>
    <row r="117" spans="1:29" ht="14" x14ac:dyDescent="0.25">
      <c r="A117" s="36" t="s">
        <v>30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9"/>
      <c r="N117" s="9"/>
      <c r="O117" s="37"/>
      <c r="P117" s="37"/>
      <c r="Q117" s="37"/>
      <c r="R117" s="37"/>
      <c r="S117" s="37"/>
      <c r="T117" s="37"/>
      <c r="U117" s="37"/>
      <c r="V117" s="37"/>
      <c r="W117" s="37"/>
      <c r="X117" s="2"/>
      <c r="Y117" s="2"/>
      <c r="Z117" s="2"/>
      <c r="AA117" s="2"/>
      <c r="AB117" s="2"/>
      <c r="AC117" s="2"/>
    </row>
    <row r="118" spans="1:29" ht="6" customHeight="1" x14ac:dyDescent="0.25">
      <c r="A118" s="5"/>
      <c r="B118" s="2"/>
      <c r="C118" s="14"/>
      <c r="D118" s="14"/>
      <c r="E118" s="14"/>
      <c r="F118" s="14"/>
      <c r="G118" s="14"/>
      <c r="H118" s="14"/>
      <c r="I118" s="14"/>
      <c r="J118" s="14"/>
      <c r="K118" s="16"/>
      <c r="L118" s="16"/>
      <c r="M118" s="16"/>
      <c r="N118" s="16"/>
      <c r="O118" s="46"/>
      <c r="P118" s="42"/>
      <c r="Q118" s="42"/>
      <c r="R118" s="42"/>
      <c r="S118" s="42"/>
      <c r="T118" s="42"/>
      <c r="U118" s="42"/>
      <c r="V118" s="42"/>
      <c r="W118" s="42"/>
      <c r="X118" s="2"/>
      <c r="Y118" s="2"/>
      <c r="Z118" s="2"/>
      <c r="AA118" s="2"/>
      <c r="AB118" s="2"/>
      <c r="AC118" s="2"/>
    </row>
    <row r="119" spans="1:29" ht="14" x14ac:dyDescent="0.25">
      <c r="A119" s="3"/>
      <c r="B119" s="3"/>
      <c r="C119" s="18">
        <f t="shared" ref="C119:K119" si="17">C3</f>
        <v>2014</v>
      </c>
      <c r="D119" s="18">
        <f t="shared" si="17"/>
        <v>2015</v>
      </c>
      <c r="E119" s="18">
        <f t="shared" si="17"/>
        <v>2016</v>
      </c>
      <c r="F119" s="18">
        <f t="shared" si="17"/>
        <v>2017</v>
      </c>
      <c r="G119" s="18">
        <f t="shared" si="17"/>
        <v>2018</v>
      </c>
      <c r="H119" s="18">
        <f t="shared" si="17"/>
        <v>2019</v>
      </c>
      <c r="I119" s="18">
        <f t="shared" si="17"/>
        <v>2020</v>
      </c>
      <c r="J119" s="18">
        <f t="shared" si="17"/>
        <v>2021</v>
      </c>
      <c r="K119" s="18">
        <f t="shared" si="17"/>
        <v>2022</v>
      </c>
      <c r="L119" s="18">
        <f t="shared" ref="L119" si="18">L3</f>
        <v>2023</v>
      </c>
      <c r="M119" s="23"/>
      <c r="N119" s="9"/>
      <c r="O119" s="37"/>
      <c r="P119" s="39"/>
      <c r="Q119" s="39"/>
      <c r="R119" s="39"/>
      <c r="S119" s="39"/>
      <c r="T119" s="39"/>
      <c r="U119" s="39"/>
      <c r="V119" s="39"/>
      <c r="W119" s="39"/>
      <c r="X119" s="2"/>
      <c r="Y119" s="2"/>
      <c r="Z119" s="2"/>
      <c r="AA119" s="2"/>
      <c r="AB119" s="2"/>
      <c r="AC119" s="2"/>
    </row>
    <row r="120" spans="1:29" x14ac:dyDescent="0.25">
      <c r="A120" s="4" t="s">
        <v>0</v>
      </c>
      <c r="B120" s="2"/>
      <c r="C120" s="13">
        <f t="shared" ref="C120" si="19">SUM(C121:C146)</f>
        <v>2542.9594200000001</v>
      </c>
      <c r="D120" s="13">
        <f t="shared" ref="D120" si="20">SUM(D121:D146)</f>
        <v>2607.0130570000006</v>
      </c>
      <c r="E120" s="13">
        <f t="shared" ref="E120" si="21">SUM(E121:E146)</f>
        <v>2672.4430050000005</v>
      </c>
      <c r="F120" s="13">
        <f t="shared" ref="F120" si="22">SUM(F121:F146)</f>
        <v>2724.1874640000001</v>
      </c>
      <c r="G120" s="13">
        <f t="shared" ref="G120" si="23">SUM(G121:G146)</f>
        <v>2759.6368159999988</v>
      </c>
      <c r="H120" s="13">
        <f t="shared" ref="H120" si="24">SUM(H121:H146)</f>
        <v>2797.3957990000004</v>
      </c>
      <c r="I120" s="13">
        <f t="shared" ref="I120" si="25">SUM(I121:I146)</f>
        <v>2763.7192609999997</v>
      </c>
      <c r="J120" s="13">
        <f t="shared" ref="J120" si="26">SUM(J121:J146)</f>
        <v>2758.4107300000001</v>
      </c>
      <c r="K120" s="13">
        <f t="shared" ref="K120" si="27">SUM(K121:K146)</f>
        <v>2726.3521820000005</v>
      </c>
      <c r="L120" s="13">
        <f t="shared" ref="L120" si="28">SUM(L121:L146)</f>
        <v>2746.0477099999998</v>
      </c>
      <c r="M120" s="13"/>
      <c r="N120" s="13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9" x14ac:dyDescent="0.25">
      <c r="A121" s="4"/>
      <c r="B121" s="2" t="s">
        <v>6</v>
      </c>
      <c r="C121" s="14">
        <f t="shared" ref="C121:K121" si="29">+C5+C32+C63+C90</f>
        <v>0</v>
      </c>
      <c r="D121" s="14">
        <f t="shared" si="29"/>
        <v>0.6</v>
      </c>
      <c r="E121" s="14">
        <f t="shared" si="29"/>
        <v>0</v>
      </c>
      <c r="F121" s="14">
        <f t="shared" si="29"/>
        <v>0.1</v>
      </c>
      <c r="G121" s="14">
        <f t="shared" si="29"/>
        <v>0</v>
      </c>
      <c r="H121" s="14">
        <f t="shared" si="29"/>
        <v>0</v>
      </c>
      <c r="I121" s="14">
        <f t="shared" si="29"/>
        <v>0</v>
      </c>
      <c r="J121" s="14">
        <f t="shared" si="29"/>
        <v>0</v>
      </c>
      <c r="K121" s="14">
        <f t="shared" si="29"/>
        <v>0</v>
      </c>
      <c r="L121" s="14">
        <f t="shared" ref="L121" si="30">+L5+L32+L63+L90</f>
        <v>0</v>
      </c>
      <c r="M121" s="14"/>
      <c r="N121" s="14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9" x14ac:dyDescent="0.25">
      <c r="A122" s="4"/>
      <c r="B122" s="2" t="s">
        <v>7</v>
      </c>
      <c r="C122" s="14">
        <f t="shared" ref="C122:K122" si="31">+C6+C33+C64+C91</f>
        <v>0.79330100000000003</v>
      </c>
      <c r="D122" s="14">
        <f t="shared" si="31"/>
        <v>2.4933389999999997</v>
      </c>
      <c r="E122" s="14">
        <f t="shared" si="31"/>
        <v>4.042306</v>
      </c>
      <c r="F122" s="14">
        <f t="shared" si="31"/>
        <v>4.7070209999999992</v>
      </c>
      <c r="G122" s="14">
        <f t="shared" si="31"/>
        <v>3.9520350000000004</v>
      </c>
      <c r="H122" s="14">
        <f t="shared" si="31"/>
        <v>3.1421809999999999</v>
      </c>
      <c r="I122" s="14">
        <f t="shared" si="31"/>
        <v>2.7778650000000003</v>
      </c>
      <c r="J122" s="14">
        <f t="shared" si="31"/>
        <v>3.2498290000000001</v>
      </c>
      <c r="K122" s="14">
        <f t="shared" si="31"/>
        <v>3.1898629999999999</v>
      </c>
      <c r="L122" s="14">
        <f t="shared" ref="L122" si="32">+L6+L33+L64+L91</f>
        <v>3.5162719999999998</v>
      </c>
      <c r="M122" s="14"/>
      <c r="N122" s="14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9" x14ac:dyDescent="0.25">
      <c r="A123" s="4"/>
      <c r="B123" s="2" t="s">
        <v>8</v>
      </c>
      <c r="C123" s="14">
        <f t="shared" ref="C123:K123" si="33">+C7+C34+C65+C92</f>
        <v>0.64965499999999998</v>
      </c>
      <c r="D123" s="14">
        <f t="shared" si="33"/>
        <v>1.3618619999999999</v>
      </c>
      <c r="E123" s="14">
        <f t="shared" si="33"/>
        <v>3.0916579999999998</v>
      </c>
      <c r="F123" s="14">
        <f t="shared" si="33"/>
        <v>0.98707900000000004</v>
      </c>
      <c r="G123" s="14">
        <f t="shared" si="33"/>
        <v>0.77190800000000004</v>
      </c>
      <c r="H123" s="14">
        <f t="shared" si="33"/>
        <v>0.61314199999999996</v>
      </c>
      <c r="I123" s="14">
        <f t="shared" si="33"/>
        <v>0.54325800000000002</v>
      </c>
      <c r="J123" s="14">
        <f t="shared" si="33"/>
        <v>1.0996199999999998</v>
      </c>
      <c r="K123" s="14">
        <f t="shared" si="33"/>
        <v>1.226469</v>
      </c>
      <c r="L123" s="14">
        <f t="shared" ref="L123" si="34">+L7+L34+L65+L92</f>
        <v>2.1379549999999998</v>
      </c>
      <c r="M123" s="14"/>
      <c r="N123" s="14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9" x14ac:dyDescent="0.25">
      <c r="A124" s="4"/>
      <c r="B124" s="2" t="s">
        <v>9</v>
      </c>
      <c r="C124" s="14">
        <f t="shared" ref="C124:K124" si="35">+C8+C35+C66+C93</f>
        <v>8.6086620000000007</v>
      </c>
      <c r="D124" s="14">
        <f t="shared" si="35"/>
        <v>9.0320020000000003</v>
      </c>
      <c r="E124" s="14">
        <f t="shared" si="35"/>
        <v>6.9921449999999998</v>
      </c>
      <c r="F124" s="14">
        <f t="shared" si="35"/>
        <v>7.4327690000000004</v>
      </c>
      <c r="G124" s="14">
        <f t="shared" si="35"/>
        <v>6.5052830000000004</v>
      </c>
      <c r="H124" s="14">
        <f t="shared" si="35"/>
        <v>5.2343789999999997</v>
      </c>
      <c r="I124" s="14">
        <f t="shared" si="35"/>
        <v>4.5139329999999998</v>
      </c>
      <c r="J124" s="14">
        <f t="shared" si="35"/>
        <v>2.4566439999999998</v>
      </c>
      <c r="K124" s="14">
        <f t="shared" si="35"/>
        <v>1.5160340000000001</v>
      </c>
      <c r="L124" s="14">
        <f t="shared" ref="L124" si="36">+L8+L35+L66+L93</f>
        <v>1.810084</v>
      </c>
      <c r="M124" s="14"/>
      <c r="N124" s="14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9" x14ac:dyDescent="0.25">
      <c r="A125" s="4"/>
      <c r="B125" s="2" t="s">
        <v>10</v>
      </c>
      <c r="C125" s="14">
        <f t="shared" ref="C125:K125" si="37">+C9+C36+C67+C94</f>
        <v>0.178199</v>
      </c>
      <c r="D125" s="14">
        <f t="shared" si="37"/>
        <v>0.17949499999999999</v>
      </c>
      <c r="E125" s="14">
        <f t="shared" si="37"/>
        <v>0.1</v>
      </c>
      <c r="F125" s="14">
        <f t="shared" si="37"/>
        <v>0</v>
      </c>
      <c r="G125" s="14">
        <f t="shared" si="37"/>
        <v>0</v>
      </c>
      <c r="H125" s="14">
        <f t="shared" si="37"/>
        <v>0</v>
      </c>
      <c r="I125" s="14">
        <f t="shared" si="37"/>
        <v>0</v>
      </c>
      <c r="J125" s="14">
        <f t="shared" si="37"/>
        <v>0.1</v>
      </c>
      <c r="K125" s="14">
        <f t="shared" si="37"/>
        <v>0</v>
      </c>
      <c r="L125" s="14">
        <f t="shared" ref="L125" si="38">+L9+L36+L67+L94</f>
        <v>0</v>
      </c>
      <c r="M125" s="14"/>
      <c r="N125" s="14"/>
      <c r="O125" s="42"/>
      <c r="P125" s="42"/>
      <c r="Q125" s="42"/>
      <c r="R125" s="42"/>
      <c r="S125" s="42"/>
      <c r="T125" s="42"/>
      <c r="U125" s="42"/>
      <c r="V125" s="42"/>
      <c r="W125" s="42"/>
      <c r="X125" s="2"/>
      <c r="Y125" s="2"/>
      <c r="Z125" s="2"/>
      <c r="AA125" s="2"/>
      <c r="AB125" s="2"/>
      <c r="AC125" s="2"/>
    </row>
    <row r="126" spans="1:29" x14ac:dyDescent="0.25">
      <c r="A126" s="4"/>
      <c r="B126" s="2" t="s">
        <v>52</v>
      </c>
      <c r="C126" s="14">
        <f t="shared" ref="C126:K126" si="39">+C10+C37+C68+C95</f>
        <v>0</v>
      </c>
      <c r="D126" s="14">
        <f t="shared" si="39"/>
        <v>0</v>
      </c>
      <c r="E126" s="14">
        <f t="shared" si="39"/>
        <v>0</v>
      </c>
      <c r="F126" s="14">
        <f t="shared" si="39"/>
        <v>4.0287000000000003E-2</v>
      </c>
      <c r="G126" s="14">
        <f t="shared" si="39"/>
        <v>4.5860999999999999E-2</v>
      </c>
      <c r="H126" s="14">
        <f t="shared" si="39"/>
        <v>4.5062999999999999E-2</v>
      </c>
      <c r="I126" s="14">
        <f t="shared" si="39"/>
        <v>4.8981999999999998E-2</v>
      </c>
      <c r="J126" s="14">
        <f t="shared" si="39"/>
        <v>9.0929999999999997E-2</v>
      </c>
      <c r="K126" s="14">
        <f t="shared" si="39"/>
        <v>8.6969000000000005E-2</v>
      </c>
      <c r="L126" s="14">
        <f t="shared" ref="L126" si="40">+L10+L37+L68+L95</f>
        <v>8.4542000000000006E-2</v>
      </c>
      <c r="M126" s="14"/>
      <c r="N126" s="14"/>
      <c r="O126" s="42"/>
      <c r="P126" s="42"/>
      <c r="Q126" s="42"/>
      <c r="R126" s="42"/>
      <c r="S126" s="42"/>
      <c r="T126" s="42"/>
      <c r="U126" s="42"/>
      <c r="V126" s="42"/>
      <c r="W126" s="42"/>
      <c r="X126" s="2"/>
      <c r="Y126" s="2"/>
      <c r="Z126" s="2"/>
      <c r="AA126" s="2"/>
      <c r="AB126" s="2"/>
      <c r="AC126" s="2"/>
    </row>
    <row r="127" spans="1:29" x14ac:dyDescent="0.25">
      <c r="A127" s="4"/>
      <c r="B127" s="2" t="s">
        <v>11</v>
      </c>
      <c r="C127" s="14">
        <f t="shared" ref="C127:K127" si="41">+C11+C38+C69+C96</f>
        <v>0.46874300000000002</v>
      </c>
      <c r="D127" s="14">
        <f t="shared" si="41"/>
        <v>0.47140300000000002</v>
      </c>
      <c r="E127" s="14">
        <f t="shared" si="41"/>
        <v>0.47135300000000002</v>
      </c>
      <c r="F127" s="14">
        <f t="shared" si="41"/>
        <v>0.46994000000000002</v>
      </c>
      <c r="G127" s="14">
        <f t="shared" si="41"/>
        <v>0.45318800000000004</v>
      </c>
      <c r="H127" s="14">
        <f t="shared" si="41"/>
        <v>0.44935999999999998</v>
      </c>
      <c r="I127" s="14">
        <f t="shared" si="41"/>
        <v>0.449351</v>
      </c>
      <c r="J127" s="14">
        <f t="shared" si="41"/>
        <v>0.44181100000000001</v>
      </c>
      <c r="K127" s="14">
        <f t="shared" si="41"/>
        <v>1.488704</v>
      </c>
      <c r="L127" s="14">
        <f t="shared" ref="L127" si="42">+L11+L38+L69+L96</f>
        <v>1.282872</v>
      </c>
      <c r="M127" s="14"/>
      <c r="N127" s="14"/>
      <c r="O127" s="42"/>
      <c r="P127" s="42"/>
      <c r="Q127" s="42"/>
      <c r="R127" s="42"/>
      <c r="S127" s="42"/>
      <c r="T127" s="42"/>
      <c r="U127" s="42"/>
      <c r="V127" s="42"/>
      <c r="W127" s="42"/>
      <c r="X127" s="2"/>
      <c r="Y127" s="2"/>
      <c r="Z127" s="2"/>
      <c r="AA127" s="2"/>
      <c r="AB127" s="2"/>
      <c r="AC127" s="2"/>
    </row>
    <row r="128" spans="1:29" x14ac:dyDescent="0.25">
      <c r="A128" s="4"/>
      <c r="B128" s="2" t="s">
        <v>12</v>
      </c>
      <c r="C128" s="14">
        <f t="shared" ref="C128:K128" si="43">+C12+C39+C70+C97</f>
        <v>856.15022699999997</v>
      </c>
      <c r="D128" s="14">
        <f t="shared" si="43"/>
        <v>861.29823899999997</v>
      </c>
      <c r="E128" s="14">
        <f t="shared" si="43"/>
        <v>873.08862700000009</v>
      </c>
      <c r="F128" s="14">
        <f t="shared" si="43"/>
        <v>870.42456900000002</v>
      </c>
      <c r="G128" s="14">
        <f t="shared" si="43"/>
        <v>888.35698000000002</v>
      </c>
      <c r="H128" s="14">
        <f t="shared" si="43"/>
        <v>863.96622400000001</v>
      </c>
      <c r="I128" s="14">
        <f t="shared" si="43"/>
        <v>832.58103600000004</v>
      </c>
      <c r="J128" s="14">
        <f t="shared" si="43"/>
        <v>793.0611530000001</v>
      </c>
      <c r="K128" s="14">
        <f t="shared" si="43"/>
        <v>749.187275</v>
      </c>
      <c r="L128" s="14">
        <f t="shared" ref="L128" si="44">+L12+L39+L70+L97</f>
        <v>746.19620099999997</v>
      </c>
      <c r="M128" s="14"/>
      <c r="N128" s="14"/>
      <c r="O128" s="42"/>
      <c r="P128" s="42"/>
      <c r="Q128" s="42"/>
      <c r="R128" s="42"/>
      <c r="S128" s="42"/>
      <c r="T128" s="42"/>
      <c r="U128" s="42"/>
      <c r="V128" s="42"/>
      <c r="W128" s="42"/>
      <c r="X128" s="2"/>
      <c r="Y128" s="2"/>
      <c r="Z128" s="2"/>
      <c r="AA128" s="2"/>
      <c r="AB128" s="2"/>
      <c r="AC128" s="2"/>
    </row>
    <row r="129" spans="1:29" x14ac:dyDescent="0.25">
      <c r="A129" s="4"/>
      <c r="B129" s="2" t="s">
        <v>13</v>
      </c>
      <c r="C129" s="14">
        <f t="shared" ref="C129:K129" si="45">+C13+C40+C71+C98</f>
        <v>109.98396799999999</v>
      </c>
      <c r="D129" s="14">
        <f t="shared" si="45"/>
        <v>122.27269799999999</v>
      </c>
      <c r="E129" s="14">
        <f t="shared" si="45"/>
        <v>130.91629</v>
      </c>
      <c r="F129" s="14">
        <f t="shared" si="45"/>
        <v>128.90396999999999</v>
      </c>
      <c r="G129" s="14">
        <f t="shared" si="45"/>
        <v>125.774743</v>
      </c>
      <c r="H129" s="14">
        <f t="shared" si="45"/>
        <v>134.46601299999998</v>
      </c>
      <c r="I129" s="14">
        <f t="shared" si="45"/>
        <v>130.08133600000002</v>
      </c>
      <c r="J129" s="14">
        <f t="shared" si="45"/>
        <v>133.919487</v>
      </c>
      <c r="K129" s="14">
        <f t="shared" si="45"/>
        <v>135.15874400000001</v>
      </c>
      <c r="L129" s="14">
        <f t="shared" ref="L129" si="46">+L13+L40+L71+L98</f>
        <v>142.47351699999999</v>
      </c>
      <c r="M129" s="14"/>
      <c r="N129" s="14"/>
      <c r="O129" s="42"/>
      <c r="P129" s="42"/>
      <c r="Q129" s="42"/>
      <c r="R129" s="42"/>
      <c r="S129" s="42"/>
      <c r="T129" s="42"/>
      <c r="U129" s="42"/>
      <c r="V129" s="42"/>
      <c r="W129" s="42"/>
      <c r="X129" s="2"/>
      <c r="Y129" s="2"/>
      <c r="Z129" s="2"/>
      <c r="AA129" s="2"/>
      <c r="AB129" s="2"/>
      <c r="AC129" s="2"/>
    </row>
    <row r="130" spans="1:29" x14ac:dyDescent="0.25">
      <c r="A130" s="4"/>
      <c r="B130" s="2" t="s">
        <v>14</v>
      </c>
      <c r="C130" s="14">
        <f t="shared" ref="C130:K130" si="47">+C14+C41+C72+C99</f>
        <v>107.73214100000001</v>
      </c>
      <c r="D130" s="14">
        <f t="shared" si="47"/>
        <v>105.031767</v>
      </c>
      <c r="E130" s="14">
        <f t="shared" si="47"/>
        <v>108.23382099999999</v>
      </c>
      <c r="F130" s="14">
        <f t="shared" si="47"/>
        <v>110.192162</v>
      </c>
      <c r="G130" s="14">
        <f t="shared" si="47"/>
        <v>112.96331599999999</v>
      </c>
      <c r="H130" s="14">
        <f t="shared" si="47"/>
        <v>113.260701</v>
      </c>
      <c r="I130" s="14">
        <f t="shared" si="47"/>
        <v>110.790339</v>
      </c>
      <c r="J130" s="14">
        <f t="shared" si="47"/>
        <v>111.381387</v>
      </c>
      <c r="K130" s="14">
        <f t="shared" si="47"/>
        <v>109.445852</v>
      </c>
      <c r="L130" s="14">
        <f t="shared" ref="L130" si="48">+L14+L41+L72+L99</f>
        <v>112.97712</v>
      </c>
      <c r="M130" s="14"/>
      <c r="N130" s="14"/>
      <c r="O130" s="42"/>
      <c r="P130" s="42"/>
      <c r="Q130" s="42"/>
      <c r="R130" s="42"/>
      <c r="S130" s="42"/>
      <c r="T130" s="42"/>
      <c r="U130" s="42"/>
      <c r="V130" s="42"/>
      <c r="W130" s="42"/>
      <c r="X130" s="2"/>
      <c r="Y130" s="2"/>
      <c r="Z130" s="2"/>
      <c r="AA130" s="2"/>
      <c r="AB130" s="2"/>
      <c r="AC130" s="2"/>
    </row>
    <row r="131" spans="1:29" x14ac:dyDescent="0.25">
      <c r="A131" s="4"/>
      <c r="B131" s="2" t="s">
        <v>15</v>
      </c>
      <c r="C131" s="14">
        <f t="shared" ref="C131:K131" si="49">+C15+C42+C73+C100</f>
        <v>103.972933</v>
      </c>
      <c r="D131" s="14">
        <f t="shared" si="49"/>
        <v>103.03090900000001</v>
      </c>
      <c r="E131" s="14">
        <f t="shared" si="49"/>
        <v>104.23752999999999</v>
      </c>
      <c r="F131" s="14">
        <f t="shared" si="49"/>
        <v>100.01521</v>
      </c>
      <c r="G131" s="14">
        <f t="shared" si="49"/>
        <v>97.502155000000002</v>
      </c>
      <c r="H131" s="14">
        <f t="shared" si="49"/>
        <v>99.557615999999996</v>
      </c>
      <c r="I131" s="14">
        <f t="shared" si="49"/>
        <v>96.717269999999999</v>
      </c>
      <c r="J131" s="14">
        <f t="shared" si="49"/>
        <v>104.29460499999999</v>
      </c>
      <c r="K131" s="14">
        <f t="shared" si="49"/>
        <v>114.40926</v>
      </c>
      <c r="L131" s="14">
        <f t="shared" ref="L131" si="50">+L15+L42+L73+L100</f>
        <v>113.34536900000001</v>
      </c>
      <c r="M131" s="14"/>
      <c r="N131" s="14"/>
      <c r="O131" s="42"/>
      <c r="P131" s="42"/>
      <c r="Q131" s="42"/>
      <c r="R131" s="42"/>
      <c r="S131" s="42"/>
      <c r="T131" s="42"/>
      <c r="U131" s="42"/>
      <c r="V131" s="42"/>
      <c r="W131" s="42"/>
      <c r="X131" s="2"/>
      <c r="Y131" s="2"/>
      <c r="Z131" s="2"/>
      <c r="AA131" s="2"/>
      <c r="AB131" s="2"/>
      <c r="AC131" s="2"/>
    </row>
    <row r="132" spans="1:29" x14ac:dyDescent="0.25">
      <c r="A132" s="4"/>
      <c r="B132" s="2" t="s">
        <v>16</v>
      </c>
      <c r="C132" s="14">
        <f t="shared" ref="C132:K132" si="51">+C16+C43+C74+C101</f>
        <v>90.248780999999994</v>
      </c>
      <c r="D132" s="14">
        <f t="shared" si="51"/>
        <v>92.740170999999989</v>
      </c>
      <c r="E132" s="14">
        <f t="shared" si="51"/>
        <v>99.075280000000006</v>
      </c>
      <c r="F132" s="14">
        <f t="shared" si="51"/>
        <v>99.576528999999994</v>
      </c>
      <c r="G132" s="14">
        <f t="shared" si="51"/>
        <v>101.93893300000001</v>
      </c>
      <c r="H132" s="14">
        <f t="shared" si="51"/>
        <v>101.34585899999999</v>
      </c>
      <c r="I132" s="14">
        <f t="shared" si="51"/>
        <v>106.07672099999999</v>
      </c>
      <c r="J132" s="14">
        <f t="shared" si="51"/>
        <v>102.60146999999999</v>
      </c>
      <c r="K132" s="14">
        <f t="shared" si="51"/>
        <v>100.50492599999998</v>
      </c>
      <c r="L132" s="14">
        <f t="shared" ref="L132" si="52">+L16+L43+L74+L101</f>
        <v>100.181837</v>
      </c>
      <c r="M132" s="14"/>
      <c r="N132" s="14"/>
      <c r="O132" s="42"/>
      <c r="P132" s="42"/>
      <c r="Q132" s="42"/>
      <c r="R132" s="42"/>
      <c r="S132" s="42"/>
      <c r="T132" s="42"/>
      <c r="U132" s="42"/>
      <c r="V132" s="42"/>
      <c r="W132" s="42"/>
      <c r="X132" s="2"/>
      <c r="Y132" s="2"/>
      <c r="Z132" s="2"/>
      <c r="AA132" s="2"/>
      <c r="AB132" s="2"/>
      <c r="AC132" s="2"/>
    </row>
    <row r="133" spans="1:29" x14ac:dyDescent="0.25">
      <c r="A133" s="4"/>
      <c r="B133" s="2" t="s">
        <v>17</v>
      </c>
      <c r="C133" s="14">
        <f t="shared" ref="C133:K133" si="53">+C17+C44+C75+C102</f>
        <v>45.166280999999998</v>
      </c>
      <c r="D133" s="14">
        <f t="shared" si="53"/>
        <v>39.799999</v>
      </c>
      <c r="E133" s="14">
        <f t="shared" si="53"/>
        <v>40.452500000000001</v>
      </c>
      <c r="F133" s="14">
        <f t="shared" si="53"/>
        <v>43.041130000000003</v>
      </c>
      <c r="G133" s="14">
        <f t="shared" si="53"/>
        <v>44.084482000000001</v>
      </c>
      <c r="H133" s="14">
        <f t="shared" si="53"/>
        <v>39.847000999999999</v>
      </c>
      <c r="I133" s="14">
        <f t="shared" si="53"/>
        <v>44.123062000000004</v>
      </c>
      <c r="J133" s="14">
        <f t="shared" si="53"/>
        <v>44.354488000000003</v>
      </c>
      <c r="K133" s="14">
        <f t="shared" si="53"/>
        <v>44.926289000000004</v>
      </c>
      <c r="L133" s="14">
        <f t="shared" ref="L133" si="54">+L17+L44+L75+L102</f>
        <v>41.279996999999995</v>
      </c>
      <c r="M133" s="14"/>
      <c r="N133" s="14"/>
      <c r="O133" s="42"/>
      <c r="P133" s="42"/>
      <c r="Q133" s="42"/>
      <c r="R133" s="42"/>
      <c r="S133" s="42"/>
      <c r="T133" s="42"/>
      <c r="U133" s="42"/>
      <c r="V133" s="42"/>
      <c r="W133" s="42"/>
      <c r="X133" s="2"/>
      <c r="Y133" s="2"/>
      <c r="Z133" s="2"/>
      <c r="AA133" s="2"/>
      <c r="AB133" s="2"/>
      <c r="AC133" s="2"/>
    </row>
    <row r="134" spans="1:29" x14ac:dyDescent="0.25">
      <c r="A134" s="4"/>
      <c r="B134" s="2" t="s">
        <v>18</v>
      </c>
      <c r="C134" s="14">
        <f t="shared" ref="C134:K134" si="55">+C18+C45+C76+C103</f>
        <v>1020.1782999999999</v>
      </c>
      <c r="D134" s="14">
        <f t="shared" si="55"/>
        <v>1062.262264</v>
      </c>
      <c r="E134" s="14">
        <f t="shared" si="55"/>
        <v>1087.5966920000001</v>
      </c>
      <c r="F134" s="14">
        <f t="shared" si="55"/>
        <v>1148.9762190000001</v>
      </c>
      <c r="G134" s="14">
        <f t="shared" si="55"/>
        <v>1164.8267129999999</v>
      </c>
      <c r="H134" s="14">
        <f t="shared" si="55"/>
        <v>1222.0012839999999</v>
      </c>
      <c r="I134" s="14">
        <f t="shared" si="55"/>
        <v>1220.594407</v>
      </c>
      <c r="J134" s="14">
        <f t="shared" si="55"/>
        <v>1249.1375189999999</v>
      </c>
      <c r="K134" s="14">
        <f t="shared" si="55"/>
        <v>1255.2082229999999</v>
      </c>
      <c r="L134" s="14">
        <f t="shared" ref="L134" si="56">+L18+L45+L76+L103</f>
        <v>1264.3554300000001</v>
      </c>
      <c r="M134" s="14"/>
      <c r="N134" s="14"/>
      <c r="O134" s="42"/>
      <c r="P134" s="42"/>
      <c r="Q134" s="42"/>
      <c r="R134" s="42"/>
      <c r="S134" s="42"/>
      <c r="T134" s="42"/>
      <c r="U134" s="42"/>
      <c r="V134" s="42"/>
      <c r="W134" s="42"/>
      <c r="X134" s="2"/>
      <c r="Y134" s="2"/>
      <c r="Z134" s="2"/>
      <c r="AA134" s="2"/>
      <c r="AB134" s="2"/>
      <c r="AC134" s="2"/>
    </row>
    <row r="135" spans="1:29" x14ac:dyDescent="0.25">
      <c r="A135" s="4"/>
      <c r="B135" s="2" t="s">
        <v>19</v>
      </c>
      <c r="C135" s="14">
        <f t="shared" ref="C135:K135" si="57">+C19+C46+C77+C104</f>
        <v>63.479511000000002</v>
      </c>
      <c r="D135" s="14">
        <f t="shared" si="57"/>
        <v>68.701785000000001</v>
      </c>
      <c r="E135" s="14">
        <f t="shared" si="57"/>
        <v>72.149579000000003</v>
      </c>
      <c r="F135" s="14">
        <f t="shared" si="57"/>
        <v>70.904921000000002</v>
      </c>
      <c r="G135" s="14">
        <f t="shared" si="57"/>
        <v>72.033157000000003</v>
      </c>
      <c r="H135" s="14">
        <f t="shared" si="57"/>
        <v>76.496381999999997</v>
      </c>
      <c r="I135" s="14">
        <f t="shared" si="57"/>
        <v>78.122919999999993</v>
      </c>
      <c r="J135" s="14">
        <f t="shared" si="57"/>
        <v>79.546197000000006</v>
      </c>
      <c r="K135" s="14">
        <f t="shared" si="57"/>
        <v>79.607342000000003</v>
      </c>
      <c r="L135" s="14">
        <f t="shared" ref="L135" si="58">+L19+L46+L77+L104</f>
        <v>84.319772</v>
      </c>
      <c r="M135" s="14"/>
      <c r="N135" s="14"/>
      <c r="O135" s="42"/>
      <c r="P135" s="42"/>
      <c r="Q135" s="42"/>
      <c r="R135" s="42"/>
      <c r="S135" s="42"/>
      <c r="T135" s="42"/>
      <c r="U135" s="42"/>
      <c r="V135" s="42"/>
      <c r="W135" s="42"/>
      <c r="X135" s="2"/>
      <c r="Y135" s="2"/>
      <c r="Z135" s="2"/>
      <c r="AA135" s="2"/>
      <c r="AB135" s="2"/>
      <c r="AC135" s="2"/>
    </row>
    <row r="136" spans="1:29" x14ac:dyDescent="0.25">
      <c r="A136" s="4"/>
      <c r="B136" s="2" t="s">
        <v>20</v>
      </c>
      <c r="C136" s="14">
        <f t="shared" ref="C136:K136" si="59">+C20+C47+C78+C105</f>
        <v>44.310926000000009</v>
      </c>
      <c r="D136" s="14">
        <f t="shared" si="59"/>
        <v>45.874504999999999</v>
      </c>
      <c r="E136" s="14">
        <f t="shared" si="59"/>
        <v>46.973665999999994</v>
      </c>
      <c r="F136" s="14">
        <f t="shared" si="59"/>
        <v>48.439477000000004</v>
      </c>
      <c r="G136" s="14">
        <f t="shared" si="59"/>
        <v>48.978792999999996</v>
      </c>
      <c r="H136" s="14">
        <f t="shared" si="59"/>
        <v>44.695211</v>
      </c>
      <c r="I136" s="14">
        <f t="shared" si="59"/>
        <v>44.073199000000002</v>
      </c>
      <c r="J136" s="14">
        <f t="shared" si="59"/>
        <v>42.132626999999999</v>
      </c>
      <c r="K136" s="14">
        <f t="shared" si="59"/>
        <v>42.391596000000007</v>
      </c>
      <c r="L136" s="14">
        <f t="shared" ref="L136" si="60">+L20+L47+L78+L105</f>
        <v>41.604790999999992</v>
      </c>
      <c r="M136" s="14"/>
      <c r="N136" s="14"/>
      <c r="O136" s="42"/>
      <c r="P136" s="42"/>
      <c r="Q136" s="42"/>
      <c r="R136" s="42"/>
      <c r="S136" s="42"/>
      <c r="T136" s="42"/>
      <c r="U136" s="42"/>
      <c r="V136" s="42"/>
      <c r="W136" s="42"/>
      <c r="X136" s="2"/>
      <c r="Y136" s="2"/>
      <c r="Z136" s="2"/>
      <c r="AA136" s="2"/>
      <c r="AB136" s="2"/>
      <c r="AC136" s="2"/>
    </row>
    <row r="137" spans="1:29" x14ac:dyDescent="0.25">
      <c r="A137" s="4"/>
      <c r="B137" s="2" t="s">
        <v>21</v>
      </c>
      <c r="C137" s="14">
        <f t="shared" ref="C137:K137" si="61">+C21+C48+C79+C106</f>
        <v>64.880028999999993</v>
      </c>
      <c r="D137" s="14">
        <f t="shared" si="61"/>
        <v>65.141753999999992</v>
      </c>
      <c r="E137" s="14">
        <f t="shared" si="61"/>
        <v>66.780895999999998</v>
      </c>
      <c r="F137" s="14">
        <f t="shared" si="61"/>
        <v>64.624747999999997</v>
      </c>
      <c r="G137" s="14">
        <f t="shared" si="61"/>
        <v>62.529037000000002</v>
      </c>
      <c r="H137" s="14">
        <f t="shared" si="61"/>
        <v>60.121097000000006</v>
      </c>
      <c r="I137" s="14">
        <f t="shared" si="61"/>
        <v>56.162611999999996</v>
      </c>
      <c r="J137" s="14">
        <f t="shared" si="61"/>
        <v>58.199559999999998</v>
      </c>
      <c r="K137" s="14">
        <f t="shared" si="61"/>
        <v>57.071449000000001</v>
      </c>
      <c r="L137" s="14">
        <f t="shared" ref="L137" si="62">+L21+L48+L79+L106</f>
        <v>59.269271999999994</v>
      </c>
      <c r="M137" s="14"/>
      <c r="N137" s="14"/>
      <c r="O137" s="42"/>
      <c r="P137" s="42"/>
      <c r="Q137" s="42"/>
      <c r="R137" s="42"/>
      <c r="S137" s="42"/>
      <c r="T137" s="42"/>
      <c r="U137" s="42"/>
      <c r="V137" s="42"/>
      <c r="W137" s="42"/>
      <c r="X137" s="2"/>
      <c r="Y137" s="2"/>
      <c r="Z137" s="2"/>
      <c r="AA137" s="2"/>
      <c r="AB137" s="2"/>
      <c r="AC137" s="2"/>
    </row>
    <row r="138" spans="1:29" x14ac:dyDescent="0.25">
      <c r="A138" s="4"/>
      <c r="B138" s="2" t="s">
        <v>22</v>
      </c>
      <c r="C138" s="14">
        <f t="shared" ref="C138:K138" si="63">+C22+C49+C80+C107</f>
        <v>2.572775</v>
      </c>
      <c r="D138" s="14">
        <f t="shared" si="63"/>
        <v>2.4830160000000001</v>
      </c>
      <c r="E138" s="14">
        <f t="shared" si="63"/>
        <v>3.4330970000000001</v>
      </c>
      <c r="F138" s="14">
        <f t="shared" si="63"/>
        <v>0.212974</v>
      </c>
      <c r="G138" s="14">
        <f t="shared" si="63"/>
        <v>6.9528200000000009</v>
      </c>
      <c r="H138" s="14">
        <f t="shared" si="63"/>
        <v>6.6394540000000006</v>
      </c>
      <c r="I138" s="14">
        <f t="shared" si="63"/>
        <v>9.0987720000000003</v>
      </c>
      <c r="J138" s="14">
        <f t="shared" si="63"/>
        <v>7.5829280000000008</v>
      </c>
      <c r="K138" s="14">
        <f t="shared" si="63"/>
        <v>7.9955300000000005</v>
      </c>
      <c r="L138" s="14">
        <f t="shared" ref="L138" si="64">+L22+L49+L80+L107</f>
        <v>7.8928049999999992</v>
      </c>
      <c r="M138" s="14"/>
      <c r="N138" s="14"/>
      <c r="O138" s="42"/>
      <c r="P138" s="42"/>
      <c r="Q138" s="42"/>
      <c r="R138" s="42"/>
      <c r="S138" s="42"/>
      <c r="T138" s="42"/>
      <c r="U138" s="42"/>
      <c r="V138" s="42"/>
      <c r="W138" s="42"/>
      <c r="X138" s="2"/>
      <c r="Y138" s="2"/>
      <c r="Z138" s="2"/>
      <c r="AA138" s="2"/>
      <c r="AB138" s="2"/>
      <c r="AC138" s="2"/>
    </row>
    <row r="139" spans="1:29" x14ac:dyDescent="0.25">
      <c r="A139" s="4"/>
      <c r="B139" s="2" t="s">
        <v>23</v>
      </c>
      <c r="C139" s="14">
        <f t="shared" ref="C139:K139" si="65">+C23+C50+C81+C108</f>
        <v>18.318808000000001</v>
      </c>
      <c r="D139" s="14">
        <f t="shared" si="65"/>
        <v>19.040503000000001</v>
      </c>
      <c r="E139" s="14">
        <f t="shared" si="65"/>
        <v>19.851015</v>
      </c>
      <c r="F139" s="14">
        <f t="shared" si="65"/>
        <v>21.273620000000001</v>
      </c>
      <c r="G139" s="14">
        <f t="shared" si="65"/>
        <v>18.698375000000002</v>
      </c>
      <c r="H139" s="14">
        <f t="shared" si="65"/>
        <v>20.370266000000001</v>
      </c>
      <c r="I139" s="14">
        <f t="shared" si="65"/>
        <v>20.574299</v>
      </c>
      <c r="J139" s="14">
        <f t="shared" si="65"/>
        <v>20.564696000000001</v>
      </c>
      <c r="K139" s="14">
        <f t="shared" si="65"/>
        <v>20.586584999999999</v>
      </c>
      <c r="L139" s="14">
        <f t="shared" ref="L139" si="66">+L23+L50+L81+L108</f>
        <v>21.755769000000001</v>
      </c>
      <c r="M139" s="14"/>
      <c r="N139" s="14"/>
      <c r="O139" s="42"/>
      <c r="P139" s="42"/>
      <c r="Q139" s="42"/>
      <c r="R139" s="42"/>
      <c r="S139" s="42"/>
      <c r="T139" s="42"/>
      <c r="U139" s="42"/>
      <c r="V139" s="42"/>
      <c r="W139" s="42"/>
      <c r="X139" s="2"/>
      <c r="Y139" s="2"/>
      <c r="Z139" s="2"/>
      <c r="AA139" s="2"/>
      <c r="AB139" s="2"/>
      <c r="AC139" s="2"/>
    </row>
    <row r="140" spans="1:29" hidden="1" x14ac:dyDescent="0.25">
      <c r="A140" s="4"/>
      <c r="B140" s="2" t="s">
        <v>24</v>
      </c>
      <c r="C140" s="14">
        <f t="shared" ref="C140:K140" si="67">+C24+C51+C82+C109</f>
        <v>0</v>
      </c>
      <c r="D140" s="14">
        <f t="shared" si="67"/>
        <v>0</v>
      </c>
      <c r="E140" s="14">
        <f t="shared" si="67"/>
        <v>0</v>
      </c>
      <c r="F140" s="14">
        <f t="shared" si="67"/>
        <v>0</v>
      </c>
      <c r="G140" s="14">
        <f t="shared" si="67"/>
        <v>0</v>
      </c>
      <c r="H140" s="14">
        <f t="shared" si="67"/>
        <v>0</v>
      </c>
      <c r="I140" s="14">
        <f t="shared" si="67"/>
        <v>0</v>
      </c>
      <c r="J140" s="14">
        <f t="shared" si="67"/>
        <v>0</v>
      </c>
      <c r="K140" s="14">
        <f t="shared" si="67"/>
        <v>0</v>
      </c>
      <c r="L140" s="14">
        <f t="shared" ref="L140" si="68">+L24+L51+L82+L109</f>
        <v>0</v>
      </c>
      <c r="M140" s="14"/>
      <c r="N140" s="14"/>
      <c r="O140" s="42"/>
      <c r="P140" s="42"/>
      <c r="Q140" s="42"/>
      <c r="R140" s="42"/>
      <c r="S140" s="42"/>
      <c r="T140" s="42"/>
      <c r="U140" s="42"/>
      <c r="V140" s="42"/>
      <c r="W140" s="42"/>
      <c r="X140" s="2"/>
      <c r="Y140" s="2"/>
      <c r="Z140" s="2"/>
      <c r="AA140" s="2"/>
      <c r="AB140" s="2"/>
      <c r="AC140" s="2"/>
    </row>
    <row r="141" spans="1:29" x14ac:dyDescent="0.25">
      <c r="A141" s="4"/>
      <c r="B141" s="2" t="s">
        <v>47</v>
      </c>
      <c r="C141" s="14">
        <f t="shared" ref="C141:K141" si="69">+C25+C52+C83+C110</f>
        <v>0</v>
      </c>
      <c r="D141" s="14">
        <f t="shared" si="69"/>
        <v>0.3</v>
      </c>
      <c r="E141" s="14">
        <f t="shared" si="69"/>
        <v>0.3</v>
      </c>
      <c r="F141" s="14">
        <f t="shared" si="69"/>
        <v>0.82525899999999996</v>
      </c>
      <c r="G141" s="14">
        <f t="shared" si="69"/>
        <v>0.853769</v>
      </c>
      <c r="H141" s="14">
        <f t="shared" si="69"/>
        <v>0.57601200000000008</v>
      </c>
      <c r="I141" s="14">
        <f t="shared" si="69"/>
        <v>0.37903299999999995</v>
      </c>
      <c r="J141" s="14">
        <f t="shared" si="69"/>
        <v>2.8903000000000002E-2</v>
      </c>
      <c r="K141" s="14">
        <f t="shared" si="69"/>
        <v>0.13</v>
      </c>
      <c r="L141" s="14">
        <f t="shared" ref="L141" si="70">+L25+L52+L83+L110</f>
        <v>0.13106999999999999</v>
      </c>
      <c r="M141" s="14"/>
      <c r="N141" s="14"/>
      <c r="O141" s="42"/>
      <c r="P141" s="42"/>
      <c r="Q141" s="42"/>
      <c r="R141" s="42"/>
      <c r="S141" s="42"/>
      <c r="T141" s="42"/>
      <c r="U141" s="42"/>
      <c r="V141" s="42"/>
      <c r="W141" s="42"/>
      <c r="X141" s="2"/>
      <c r="Y141" s="2"/>
      <c r="Z141" s="2"/>
      <c r="AA141" s="2"/>
      <c r="AB141" s="2"/>
      <c r="AC141" s="2"/>
    </row>
    <row r="142" spans="1:29" x14ac:dyDescent="0.25">
      <c r="A142" s="4"/>
      <c r="B142" s="2" t="s">
        <v>25</v>
      </c>
      <c r="C142" s="14">
        <f t="shared" ref="C142:K142" si="71">+C26+C53+C84+C111</f>
        <v>2.4606119999999998</v>
      </c>
      <c r="D142" s="14">
        <f t="shared" si="71"/>
        <v>3.3473459999999999</v>
      </c>
      <c r="E142" s="14">
        <f t="shared" si="71"/>
        <v>3.0290499999999998</v>
      </c>
      <c r="F142" s="14">
        <f t="shared" si="71"/>
        <v>1.8895819999999999</v>
      </c>
      <c r="G142" s="14">
        <f t="shared" si="71"/>
        <v>2.2652729999999996</v>
      </c>
      <c r="H142" s="14">
        <f t="shared" si="71"/>
        <v>4.1361530000000002</v>
      </c>
      <c r="I142" s="14">
        <f t="shared" si="71"/>
        <v>5.6319499999999998</v>
      </c>
      <c r="J142" s="14">
        <f t="shared" si="71"/>
        <v>4.0333329999999998</v>
      </c>
      <c r="K142" s="14">
        <f t="shared" si="71"/>
        <v>2.0862440000000002</v>
      </c>
      <c r="L142" s="14">
        <f t="shared" ref="L142" si="72">+L26+L53+L84+L111</f>
        <v>1.20025</v>
      </c>
      <c r="M142" s="14"/>
      <c r="N142" s="14"/>
      <c r="O142" s="42"/>
      <c r="P142" s="42"/>
      <c r="Q142" s="42"/>
      <c r="R142" s="42"/>
      <c r="S142" s="42"/>
      <c r="T142" s="42"/>
      <c r="U142" s="42"/>
      <c r="V142" s="42"/>
      <c r="W142" s="42"/>
      <c r="X142" s="2"/>
      <c r="Y142" s="2"/>
      <c r="Z142" s="2"/>
      <c r="AA142" s="2"/>
      <c r="AB142" s="2"/>
      <c r="AC142" s="2"/>
    </row>
    <row r="143" spans="1:29" x14ac:dyDescent="0.25">
      <c r="A143" s="4"/>
      <c r="B143" s="2" t="s">
        <v>26</v>
      </c>
      <c r="C143" s="14">
        <f t="shared" ref="C143:K143" si="73">+C27+C54+C85+C112</f>
        <v>2.504788</v>
      </c>
      <c r="D143" s="14">
        <f t="shared" si="73"/>
        <v>1.55</v>
      </c>
      <c r="E143" s="14">
        <f t="shared" si="73"/>
        <v>1.5</v>
      </c>
      <c r="F143" s="14">
        <f t="shared" si="73"/>
        <v>1</v>
      </c>
      <c r="G143" s="14">
        <f t="shared" si="73"/>
        <v>0</v>
      </c>
      <c r="H143" s="14">
        <f t="shared" si="73"/>
        <v>0</v>
      </c>
      <c r="I143" s="14">
        <f t="shared" si="73"/>
        <v>0</v>
      </c>
      <c r="J143" s="14">
        <f t="shared" si="73"/>
        <v>0</v>
      </c>
      <c r="K143" s="14">
        <f t="shared" si="73"/>
        <v>0</v>
      </c>
      <c r="L143" s="14">
        <f t="shared" ref="L143" si="74">+L27+L54+L85+L112</f>
        <v>0</v>
      </c>
      <c r="M143" s="14"/>
      <c r="N143" s="14"/>
      <c r="O143" s="42"/>
      <c r="P143" s="42"/>
      <c r="Q143" s="42"/>
      <c r="R143" s="42"/>
      <c r="S143" s="42"/>
      <c r="T143" s="42"/>
      <c r="U143" s="42"/>
      <c r="V143" s="42"/>
      <c r="W143" s="42"/>
      <c r="X143" s="2"/>
      <c r="Y143" s="2"/>
      <c r="Z143" s="2"/>
      <c r="AA143" s="2"/>
      <c r="AB143" s="2"/>
      <c r="AC143" s="2"/>
    </row>
    <row r="144" spans="1:29" x14ac:dyDescent="0.25">
      <c r="A144" s="4"/>
      <c r="B144" s="2" t="s">
        <v>27</v>
      </c>
      <c r="C144" s="14">
        <f t="shared" ref="C144:K144" si="75">+C28+C55+C86+C113</f>
        <v>0.05</v>
      </c>
      <c r="D144" s="14">
        <f t="shared" si="75"/>
        <v>0</v>
      </c>
      <c r="E144" s="14">
        <f t="shared" si="75"/>
        <v>0</v>
      </c>
      <c r="F144" s="14">
        <f t="shared" si="75"/>
        <v>0</v>
      </c>
      <c r="G144" s="14">
        <f t="shared" si="75"/>
        <v>0</v>
      </c>
      <c r="H144" s="14">
        <f t="shared" si="75"/>
        <v>0</v>
      </c>
      <c r="I144" s="14">
        <f t="shared" si="75"/>
        <v>0</v>
      </c>
      <c r="J144" s="14">
        <f t="shared" si="75"/>
        <v>0</v>
      </c>
      <c r="K144" s="14">
        <f t="shared" si="75"/>
        <v>0</v>
      </c>
      <c r="L144" s="14">
        <f t="shared" ref="L144" si="76">+L28+L55+L86+L113</f>
        <v>0</v>
      </c>
      <c r="M144" s="14"/>
      <c r="N144" s="14"/>
      <c r="O144" s="42"/>
      <c r="P144" s="42"/>
      <c r="Q144" s="42"/>
      <c r="R144" s="42"/>
      <c r="S144" s="42"/>
      <c r="T144" s="42"/>
      <c r="U144" s="42"/>
      <c r="V144" s="42"/>
      <c r="W144" s="42"/>
      <c r="X144" s="2"/>
      <c r="Y144" s="2"/>
      <c r="Z144" s="2"/>
      <c r="AA144" s="2"/>
      <c r="AB144" s="2"/>
      <c r="AC144" s="2"/>
    </row>
    <row r="145" spans="1:29" x14ac:dyDescent="0.25">
      <c r="A145" s="4"/>
      <c r="B145" s="2" t="s">
        <v>28</v>
      </c>
      <c r="C145" s="14">
        <f t="shared" ref="C145:K145" si="77">+C29+C56+C87+C114</f>
        <v>0</v>
      </c>
      <c r="D145" s="14">
        <f t="shared" si="77"/>
        <v>0</v>
      </c>
      <c r="E145" s="14">
        <f t="shared" si="77"/>
        <v>0</v>
      </c>
      <c r="F145" s="14">
        <f t="shared" si="77"/>
        <v>4.9999000000000002E-2</v>
      </c>
      <c r="G145" s="14">
        <f t="shared" si="77"/>
        <v>4.9999000000000002E-2</v>
      </c>
      <c r="H145" s="14">
        <f t="shared" si="77"/>
        <v>0.05</v>
      </c>
      <c r="I145" s="14">
        <f t="shared" si="77"/>
        <v>4.8445000000000002E-2</v>
      </c>
      <c r="J145" s="14">
        <f t="shared" si="77"/>
        <v>0.05</v>
      </c>
      <c r="K145" s="14">
        <f t="shared" si="77"/>
        <v>0.05</v>
      </c>
      <c r="L145" s="14">
        <f t="shared" ref="L145" si="78">+L29+L56+L87+L114</f>
        <v>4.7955999999999999E-2</v>
      </c>
      <c r="M145" s="14"/>
      <c r="N145" s="14"/>
      <c r="O145" s="42"/>
      <c r="P145" s="42"/>
      <c r="Q145" s="42"/>
      <c r="R145" s="42"/>
      <c r="S145" s="42"/>
      <c r="T145" s="42"/>
      <c r="U145" s="42"/>
      <c r="V145" s="42"/>
      <c r="W145" s="42"/>
      <c r="X145" s="2"/>
      <c r="Y145" s="2"/>
      <c r="Z145" s="2"/>
      <c r="AA145" s="2"/>
      <c r="AB145" s="2"/>
      <c r="AC145" s="2"/>
    </row>
    <row r="146" spans="1:29" x14ac:dyDescent="0.25">
      <c r="A146" s="8"/>
      <c r="B146" s="3" t="s">
        <v>29</v>
      </c>
      <c r="C146" s="25">
        <f t="shared" ref="C146:K146" si="79">+C30+C57+C88+C115</f>
        <v>0.25078</v>
      </c>
      <c r="D146" s="25">
        <f t="shared" si="79"/>
        <v>0</v>
      </c>
      <c r="E146" s="25">
        <f t="shared" si="79"/>
        <v>0.1275</v>
      </c>
      <c r="F146" s="25">
        <f t="shared" si="79"/>
        <v>9.9999000000000005E-2</v>
      </c>
      <c r="G146" s="25">
        <f t="shared" si="79"/>
        <v>9.9996000000000002E-2</v>
      </c>
      <c r="H146" s="25">
        <f t="shared" si="79"/>
        <v>0.38240099999999999</v>
      </c>
      <c r="I146" s="25">
        <f t="shared" si="79"/>
        <v>0.33047100000000001</v>
      </c>
      <c r="J146" s="25">
        <f t="shared" si="79"/>
        <v>8.3543000000000006E-2</v>
      </c>
      <c r="K146" s="25">
        <f t="shared" si="79"/>
        <v>8.4828000000000001E-2</v>
      </c>
      <c r="L146" s="25">
        <f t="shared" ref="L146" si="80">+L30+L57+L88+L115</f>
        <v>0.18482900000000002</v>
      </c>
      <c r="M146" s="14"/>
      <c r="N146" s="14"/>
      <c r="O146" s="42"/>
      <c r="P146" s="42"/>
      <c r="Q146" s="42"/>
      <c r="R146" s="42"/>
      <c r="S146" s="42"/>
      <c r="T146" s="42"/>
      <c r="U146" s="42"/>
      <c r="V146" s="42"/>
      <c r="W146" s="42"/>
      <c r="X146" s="2"/>
      <c r="Y146" s="2"/>
      <c r="Z146" s="2"/>
      <c r="AA146" s="2"/>
      <c r="AB146" s="2"/>
      <c r="AC146" s="2"/>
    </row>
    <row r="147" spans="1:29" x14ac:dyDescent="0.25">
      <c r="A147" s="2" t="s">
        <v>48</v>
      </c>
      <c r="B147" s="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42"/>
      <c r="P147" s="42"/>
      <c r="Q147" s="42"/>
      <c r="R147" s="42"/>
      <c r="S147" s="42"/>
      <c r="T147" s="42"/>
      <c r="U147" s="42"/>
      <c r="V147" s="42"/>
      <c r="W147" s="42"/>
      <c r="X147" s="6"/>
      <c r="Y147" s="6"/>
      <c r="Z147" s="6"/>
      <c r="AA147" s="6"/>
      <c r="AB147" s="6"/>
      <c r="AC147" s="6"/>
    </row>
    <row r="148" spans="1:29" x14ac:dyDescent="0.25">
      <c r="A148" s="2"/>
      <c r="B148" s="2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2"/>
      <c r="Y148" s="2"/>
      <c r="Z148" s="2"/>
      <c r="AA148" s="2"/>
      <c r="AB148" s="2"/>
      <c r="AC148" s="2"/>
    </row>
    <row r="149" spans="1:29" x14ac:dyDescent="0.25">
      <c r="A149" s="2"/>
      <c r="B149" s="2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2"/>
      <c r="Y149" s="2"/>
      <c r="Z149" s="2"/>
      <c r="AA149" s="2"/>
      <c r="AB149" s="2"/>
      <c r="AC149" s="2"/>
    </row>
    <row r="150" spans="1:29" ht="14" x14ac:dyDescent="0.3">
      <c r="A150" s="2"/>
      <c r="B150" s="2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"/>
      <c r="Y150" s="2"/>
      <c r="Z150" s="2"/>
      <c r="AA150" s="2"/>
      <c r="AB150" s="2"/>
      <c r="AC150" s="2"/>
    </row>
    <row r="151" spans="1:29" ht="14" x14ac:dyDescent="0.3">
      <c r="A151" s="2"/>
      <c r="B151" s="2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26"/>
      <c r="O151" s="27" t="s">
        <v>31</v>
      </c>
      <c r="P151" s="26"/>
      <c r="Q151" s="26"/>
      <c r="R151" s="26"/>
      <c r="S151" s="26"/>
      <c r="T151" s="26"/>
      <c r="U151" s="26"/>
      <c r="V151" s="26"/>
      <c r="W151" s="26"/>
      <c r="X151" s="2"/>
      <c r="Y151" s="2"/>
      <c r="Z151" s="2"/>
      <c r="AA151" s="2"/>
      <c r="AB151" s="2"/>
      <c r="AC151" s="2"/>
    </row>
    <row r="152" spans="1:29" ht="14" x14ac:dyDescent="0.3">
      <c r="A152" s="2"/>
      <c r="B152" s="2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26"/>
      <c r="O152" s="26"/>
      <c r="P152" s="26" t="str">
        <f>"November 1 " &amp; C3</f>
        <v>November 1 2014</v>
      </c>
      <c r="Q152" s="26"/>
      <c r="R152" s="26"/>
      <c r="S152" s="26"/>
      <c r="T152" s="26" t="str">
        <f>"November 1 " &amp; L3</f>
        <v>November 1 2023</v>
      </c>
      <c r="U152" s="26"/>
      <c r="V152" s="26"/>
      <c r="W152" s="26"/>
      <c r="X152" s="2"/>
      <c r="Y152" s="2"/>
      <c r="Z152" s="2"/>
      <c r="AA152" s="2"/>
      <c r="AB152" s="2"/>
      <c r="AC152" s="2"/>
    </row>
    <row r="153" spans="1:29" ht="14" x14ac:dyDescent="0.3">
      <c r="A153" s="2"/>
      <c r="B153" s="2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26"/>
      <c r="O153" s="28" t="s">
        <v>43</v>
      </c>
      <c r="P153" s="29"/>
      <c r="Q153" s="28" t="s">
        <v>44</v>
      </c>
      <c r="R153" s="28" t="s">
        <v>45</v>
      </c>
      <c r="S153" s="26"/>
      <c r="T153" s="29"/>
      <c r="U153" s="28" t="s">
        <v>44</v>
      </c>
      <c r="V153" s="28" t="s">
        <v>45</v>
      </c>
      <c r="W153" s="26"/>
      <c r="X153" s="2"/>
      <c r="Y153" s="2"/>
      <c r="Z153" s="2"/>
      <c r="AA153" s="2"/>
      <c r="AB153" s="2"/>
      <c r="AC153" s="2"/>
    </row>
    <row r="154" spans="1:29" ht="14" x14ac:dyDescent="0.3">
      <c r="A154" s="2"/>
      <c r="B154" s="2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26"/>
      <c r="O154" s="27"/>
      <c r="P154" s="26"/>
      <c r="Q154" s="27"/>
      <c r="R154" s="27"/>
      <c r="S154" s="26"/>
      <c r="T154" s="26"/>
      <c r="U154" s="27"/>
      <c r="V154" s="27"/>
      <c r="W154" s="26"/>
      <c r="X154" s="2"/>
      <c r="Y154" s="2"/>
      <c r="Z154" s="2"/>
      <c r="AA154" s="2"/>
      <c r="AB154" s="2"/>
      <c r="AC154" s="2"/>
    </row>
    <row r="155" spans="1:29" ht="14" x14ac:dyDescent="0.3">
      <c r="A155" s="2"/>
      <c r="B155" s="2"/>
      <c r="C155" s="17"/>
      <c r="D155" s="17"/>
      <c r="E155" s="17"/>
      <c r="F155" s="17"/>
      <c r="G155" s="17"/>
      <c r="H155" s="17"/>
      <c r="I155" s="17"/>
      <c r="J155" s="17"/>
      <c r="K155" s="14"/>
      <c r="L155" s="14"/>
      <c r="M155" s="14"/>
      <c r="N155" s="26"/>
      <c r="O155" s="30" t="s">
        <v>32</v>
      </c>
      <c r="P155" s="31">
        <f>Q155/R155</f>
        <v>0.68634800934299112</v>
      </c>
      <c r="Q155" s="33">
        <f t="shared" ref="Q155:Q164" si="81">C12+C39</f>
        <v>587.61700399999995</v>
      </c>
      <c r="R155" s="33">
        <f t="shared" ref="R155:R164" si="82">C128</f>
        <v>856.15022699999997</v>
      </c>
      <c r="S155" s="26"/>
      <c r="T155" s="31">
        <f>U155/V155</f>
        <v>0.64649656665834465</v>
      </c>
      <c r="U155" s="33">
        <f t="shared" ref="U155:U164" si="83">L12+L39</f>
        <v>482.41328200000004</v>
      </c>
      <c r="V155" s="33">
        <f t="shared" ref="V155:V164" si="84">L128</f>
        <v>746.19620099999997</v>
      </c>
      <c r="W155" s="26"/>
      <c r="X155" s="2"/>
      <c r="Y155" s="2"/>
      <c r="Z155" s="2"/>
      <c r="AA155" s="2"/>
      <c r="AB155" s="2"/>
      <c r="AC155" s="2"/>
    </row>
    <row r="156" spans="1:29" ht="14" x14ac:dyDescent="0.3">
      <c r="A156" s="2"/>
      <c r="B156" s="2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26"/>
      <c r="O156" s="30" t="s">
        <v>33</v>
      </c>
      <c r="P156" s="31">
        <f>Q156/R156</f>
        <v>0.69419209352403066</v>
      </c>
      <c r="Q156" s="33">
        <f t="shared" si="81"/>
        <v>76.350000999999992</v>
      </c>
      <c r="R156" s="33">
        <f t="shared" si="82"/>
        <v>109.98396799999999</v>
      </c>
      <c r="S156" s="26"/>
      <c r="T156" s="31">
        <f t="shared" ref="T156:T166" si="85">U156/V156</f>
        <v>0.54745975702979244</v>
      </c>
      <c r="U156" s="33">
        <f t="shared" si="83"/>
        <v>77.998516999999993</v>
      </c>
      <c r="V156" s="33">
        <f t="shared" si="84"/>
        <v>142.47351699999999</v>
      </c>
      <c r="W156" s="26"/>
      <c r="X156" s="2"/>
      <c r="Y156" s="2"/>
      <c r="Z156" s="2"/>
      <c r="AA156" s="2"/>
      <c r="AB156" s="2"/>
      <c r="AC156" s="2"/>
    </row>
    <row r="157" spans="1:29" ht="14" x14ac:dyDescent="0.3">
      <c r="A157" s="2"/>
      <c r="B157" s="2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26"/>
      <c r="O157" s="30" t="s">
        <v>34</v>
      </c>
      <c r="P157" s="31">
        <f t="shared" ref="P157:P166" si="86">Q157/R157</f>
        <v>0.49960406894726056</v>
      </c>
      <c r="Q157" s="33">
        <f t="shared" si="81"/>
        <v>53.823416000000002</v>
      </c>
      <c r="R157" s="33">
        <f t="shared" si="82"/>
        <v>107.73214100000001</v>
      </c>
      <c r="S157" s="26"/>
      <c r="T157" s="31">
        <f t="shared" si="85"/>
        <v>0.45858884524583382</v>
      </c>
      <c r="U157" s="33">
        <f t="shared" si="83"/>
        <v>51.810046999999997</v>
      </c>
      <c r="V157" s="33">
        <f t="shared" si="84"/>
        <v>112.97712</v>
      </c>
      <c r="W157" s="26"/>
      <c r="X157" s="2"/>
      <c r="Y157" s="2"/>
      <c r="Z157" s="2"/>
      <c r="AA157" s="2"/>
      <c r="AB157" s="2"/>
      <c r="AC157" s="2"/>
    </row>
    <row r="158" spans="1:29" ht="14" x14ac:dyDescent="0.3">
      <c r="A158" s="2"/>
      <c r="B158" s="2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26"/>
      <c r="O158" s="30" t="s">
        <v>35</v>
      </c>
      <c r="P158" s="31">
        <f t="shared" si="86"/>
        <v>0.62132807198965911</v>
      </c>
      <c r="Q158" s="33">
        <f t="shared" si="81"/>
        <v>64.601302000000004</v>
      </c>
      <c r="R158" s="33">
        <f t="shared" si="82"/>
        <v>103.972933</v>
      </c>
      <c r="S158" s="26"/>
      <c r="T158" s="31">
        <f t="shared" si="85"/>
        <v>0.51868427901981606</v>
      </c>
      <c r="U158" s="33">
        <f t="shared" si="83"/>
        <v>58.790461000000008</v>
      </c>
      <c r="V158" s="33">
        <f t="shared" si="84"/>
        <v>113.34536900000001</v>
      </c>
      <c r="W158" s="26"/>
      <c r="X158" s="2"/>
      <c r="Y158" s="2"/>
      <c r="Z158" s="2"/>
      <c r="AA158" s="2"/>
      <c r="AB158" s="2"/>
      <c r="AC158" s="2"/>
    </row>
    <row r="159" spans="1:29" ht="14" x14ac:dyDescent="0.3">
      <c r="A159" s="2"/>
      <c r="B159" s="2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26"/>
      <c r="O159" s="30" t="s">
        <v>36</v>
      </c>
      <c r="P159" s="31">
        <f t="shared" si="86"/>
        <v>0.91082639664684217</v>
      </c>
      <c r="Q159" s="33">
        <f t="shared" si="81"/>
        <v>82.200971999999993</v>
      </c>
      <c r="R159" s="33">
        <f t="shared" si="82"/>
        <v>90.248780999999994</v>
      </c>
      <c r="S159" s="26"/>
      <c r="T159" s="31">
        <f t="shared" si="85"/>
        <v>0.86916979771492919</v>
      </c>
      <c r="U159" s="33">
        <f t="shared" si="83"/>
        <v>87.075027000000006</v>
      </c>
      <c r="V159" s="33">
        <f t="shared" si="84"/>
        <v>100.181837</v>
      </c>
      <c r="W159" s="26"/>
      <c r="X159" s="2"/>
      <c r="Y159" s="2"/>
      <c r="Z159" s="2"/>
      <c r="AA159" s="2"/>
      <c r="AB159" s="2"/>
      <c r="AC159" s="2"/>
    </row>
    <row r="160" spans="1:29" ht="14" x14ac:dyDescent="0.3">
      <c r="A160" s="2"/>
      <c r="B160" s="2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26"/>
      <c r="O160" s="30" t="s">
        <v>5</v>
      </c>
      <c r="P160" s="31">
        <f t="shared" si="86"/>
        <v>0.65757019047018728</v>
      </c>
      <c r="Q160" s="33">
        <f t="shared" si="81"/>
        <v>29.7</v>
      </c>
      <c r="R160" s="33">
        <f t="shared" si="82"/>
        <v>45.166280999999998</v>
      </c>
      <c r="S160" s="26"/>
      <c r="T160" s="31">
        <f t="shared" si="85"/>
        <v>0.5704941790572321</v>
      </c>
      <c r="U160" s="33">
        <f t="shared" si="83"/>
        <v>23.549997999999999</v>
      </c>
      <c r="V160" s="33">
        <f t="shared" si="84"/>
        <v>41.279996999999995</v>
      </c>
      <c r="W160" s="26"/>
      <c r="X160" s="2"/>
      <c r="Y160" s="2"/>
      <c r="Z160" s="2"/>
      <c r="AA160" s="2"/>
      <c r="AB160" s="2"/>
      <c r="AC160" s="2"/>
    </row>
    <row r="161" spans="1:29" ht="14" x14ac:dyDescent="0.3">
      <c r="A161" s="2"/>
      <c r="B161" s="2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26"/>
      <c r="O161" s="30" t="s">
        <v>37</v>
      </c>
      <c r="P161" s="31">
        <f t="shared" si="86"/>
        <v>0.45709703196000151</v>
      </c>
      <c r="Q161" s="33">
        <f t="shared" si="81"/>
        <v>466.32047299999999</v>
      </c>
      <c r="R161" s="33">
        <f t="shared" si="82"/>
        <v>1020.1782999999999</v>
      </c>
      <c r="S161" s="26"/>
      <c r="T161" s="31">
        <f t="shared" si="85"/>
        <v>0.33088243706913961</v>
      </c>
      <c r="U161" s="33">
        <f t="shared" si="83"/>
        <v>418.35300599999999</v>
      </c>
      <c r="V161" s="33">
        <f t="shared" si="84"/>
        <v>1264.3554300000001</v>
      </c>
      <c r="W161" s="26"/>
      <c r="X161" s="2"/>
      <c r="Y161" s="2"/>
      <c r="Z161" s="2"/>
      <c r="AA161" s="2"/>
      <c r="AB161" s="2"/>
      <c r="AC161" s="2"/>
    </row>
    <row r="162" spans="1:29" ht="14" x14ac:dyDescent="0.3">
      <c r="A162" s="2"/>
      <c r="B162" s="2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26"/>
      <c r="O162" s="30" t="s">
        <v>38</v>
      </c>
      <c r="P162" s="31">
        <f t="shared" si="86"/>
        <v>0.41114852003192021</v>
      </c>
      <c r="Q162" s="33">
        <f t="shared" si="81"/>
        <v>26.099506999999999</v>
      </c>
      <c r="R162" s="33">
        <f t="shared" si="82"/>
        <v>63.479511000000002</v>
      </c>
      <c r="S162" s="26"/>
      <c r="T162" s="31">
        <f t="shared" si="85"/>
        <v>0.34847147119894961</v>
      </c>
      <c r="U162" s="33">
        <f t="shared" si="83"/>
        <v>29.383035</v>
      </c>
      <c r="V162" s="33">
        <f t="shared" si="84"/>
        <v>84.319772</v>
      </c>
      <c r="W162" s="26"/>
      <c r="X162" s="2"/>
      <c r="Y162" s="2"/>
      <c r="Z162" s="2"/>
      <c r="AA162" s="2"/>
      <c r="AB162" s="2"/>
      <c r="AC162" s="2"/>
    </row>
    <row r="163" spans="1:29" ht="14" x14ac:dyDescent="0.3">
      <c r="A163" s="2"/>
      <c r="B163" s="2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26"/>
      <c r="O163" s="30" t="s">
        <v>39</v>
      </c>
      <c r="P163" s="31">
        <f>Q163/R163</f>
        <v>0.55271374829765452</v>
      </c>
      <c r="Q163" s="33">
        <f t="shared" si="81"/>
        <v>24.491258000000002</v>
      </c>
      <c r="R163" s="33">
        <f t="shared" si="82"/>
        <v>44.310926000000009</v>
      </c>
      <c r="S163" s="26"/>
      <c r="T163" s="31">
        <f t="shared" si="85"/>
        <v>0.54238159735017055</v>
      </c>
      <c r="U163" s="33">
        <f t="shared" si="83"/>
        <v>22.565672999999997</v>
      </c>
      <c r="V163" s="33">
        <f t="shared" si="84"/>
        <v>41.604790999999992</v>
      </c>
      <c r="W163" s="26"/>
      <c r="X163" s="2"/>
      <c r="Y163" s="2"/>
      <c r="Z163" s="2"/>
      <c r="AA163" s="2"/>
      <c r="AB163" s="2"/>
      <c r="AC163" s="2"/>
    </row>
    <row r="164" spans="1:29" ht="14" x14ac:dyDescent="0.3">
      <c r="A164" s="2"/>
      <c r="B164" s="2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26"/>
      <c r="O164" s="30" t="s">
        <v>40</v>
      </c>
      <c r="P164" s="31">
        <f t="shared" si="86"/>
        <v>0.84363901871868774</v>
      </c>
      <c r="Q164" s="33">
        <f t="shared" si="81"/>
        <v>54.735323999999999</v>
      </c>
      <c r="R164" s="33">
        <f t="shared" si="82"/>
        <v>64.880028999999993</v>
      </c>
      <c r="S164" s="26"/>
      <c r="T164" s="31">
        <f t="shared" si="85"/>
        <v>0.81645755662394515</v>
      </c>
      <c r="U164" s="33">
        <f t="shared" si="83"/>
        <v>48.390844999999999</v>
      </c>
      <c r="V164" s="33">
        <f t="shared" si="84"/>
        <v>59.269271999999994</v>
      </c>
      <c r="W164" s="26"/>
      <c r="X164" s="2"/>
      <c r="Y164" s="2"/>
      <c r="Z164" s="2"/>
      <c r="AA164" s="2"/>
      <c r="AB164" s="2"/>
      <c r="AC164" s="2"/>
    </row>
    <row r="165" spans="1:29" ht="14" x14ac:dyDescent="0.3">
      <c r="A165" s="2"/>
      <c r="B165" s="2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26"/>
      <c r="O165" s="30" t="s">
        <v>41</v>
      </c>
      <c r="P165" s="31">
        <f t="shared" si="86"/>
        <v>0.87403656395110418</v>
      </c>
      <c r="Q165" s="33">
        <f>C23+C50</f>
        <v>16.011308</v>
      </c>
      <c r="R165" s="33">
        <f>C139</f>
        <v>18.318808000000001</v>
      </c>
      <c r="S165" s="26"/>
      <c r="T165" s="31">
        <f t="shared" si="85"/>
        <v>0.55626712160806635</v>
      </c>
      <c r="U165" s="33">
        <f>L23+L50</f>
        <v>12.102019</v>
      </c>
      <c r="V165" s="33">
        <f>L139</f>
        <v>21.755769000000001</v>
      </c>
      <c r="W165" s="26"/>
      <c r="X165" s="2"/>
      <c r="Y165" s="2"/>
      <c r="Z165" s="2"/>
      <c r="AA165" s="2"/>
      <c r="AB165" s="2"/>
      <c r="AC165" s="2"/>
    </row>
    <row r="166" spans="1:29" ht="14" x14ac:dyDescent="0.3">
      <c r="A166" s="2"/>
      <c r="B166" s="2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26"/>
      <c r="O166" s="30" t="s">
        <v>42</v>
      </c>
      <c r="P166" s="31">
        <f t="shared" si="86"/>
        <v>0.20313726828935241</v>
      </c>
      <c r="Q166" s="33">
        <f>C26+C53</f>
        <v>0.49984200000000001</v>
      </c>
      <c r="R166" s="33">
        <f>C142</f>
        <v>2.4606119999999998</v>
      </c>
      <c r="S166" s="26"/>
      <c r="T166" s="31">
        <f t="shared" si="85"/>
        <v>0.249947927515101</v>
      </c>
      <c r="U166" s="33">
        <f>L26+L53</f>
        <v>0.3</v>
      </c>
      <c r="V166" s="33">
        <f>L142</f>
        <v>1.20025</v>
      </c>
      <c r="W166" s="26"/>
      <c r="X166" s="2"/>
      <c r="Y166" s="2"/>
      <c r="Z166" s="2"/>
      <c r="AA166" s="2"/>
      <c r="AB166" s="2"/>
      <c r="AC166" s="2"/>
    </row>
    <row r="167" spans="1:29" ht="14" x14ac:dyDescent="0.3">
      <c r="A167" s="2"/>
      <c r="B167" s="2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26"/>
      <c r="O167" s="32"/>
      <c r="P167" s="31"/>
      <c r="Q167" s="31"/>
      <c r="R167" s="32"/>
      <c r="S167" s="26"/>
      <c r="T167" s="31"/>
      <c r="U167" s="31"/>
      <c r="V167" s="32"/>
      <c r="W167" s="26"/>
      <c r="X167" s="2"/>
      <c r="Y167" s="2"/>
      <c r="Z167" s="2"/>
      <c r="AA167" s="2"/>
      <c r="AB167" s="2"/>
      <c r="AC167" s="2"/>
    </row>
    <row r="168" spans="1:29" x14ac:dyDescent="0.25">
      <c r="A168" s="2"/>
      <c r="B168" s="2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2"/>
      <c r="Y168" s="2"/>
      <c r="Z168" s="2"/>
      <c r="AA168" s="2"/>
      <c r="AB168" s="2"/>
      <c r="AC168" s="2"/>
    </row>
    <row r="169" spans="1:29" x14ac:dyDescent="0.25">
      <c r="A169" s="2"/>
      <c r="B169" s="2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2"/>
      <c r="Y169" s="2"/>
      <c r="Z169" s="2"/>
      <c r="AA169" s="2"/>
      <c r="AB169" s="2"/>
      <c r="AC169" s="2"/>
    </row>
    <row r="170" spans="1:29" x14ac:dyDescent="0.25">
      <c r="A170" s="2"/>
      <c r="B170" s="2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2"/>
      <c r="Y170" s="2"/>
      <c r="Z170" s="2"/>
      <c r="AA170" s="2"/>
      <c r="AB170" s="2"/>
      <c r="AC170" s="2"/>
    </row>
    <row r="171" spans="1:29" x14ac:dyDescent="0.25">
      <c r="A171" s="2"/>
      <c r="B171" s="2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2"/>
      <c r="Y171" s="2"/>
      <c r="Z171" s="2"/>
      <c r="AA171" s="2"/>
      <c r="AB171" s="2"/>
      <c r="AC171" s="2"/>
    </row>
    <row r="172" spans="1:29" x14ac:dyDescent="0.25">
      <c r="A172" s="2"/>
      <c r="B172" s="2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2"/>
      <c r="Y172" s="2"/>
      <c r="Z172" s="2"/>
      <c r="AA172" s="2"/>
      <c r="AB172" s="2"/>
      <c r="AC172" s="2"/>
    </row>
    <row r="173" spans="1:29" x14ac:dyDescent="0.25">
      <c r="A173" s="2"/>
      <c r="B173" s="2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2"/>
      <c r="Y173" s="2"/>
      <c r="Z173" s="2"/>
      <c r="AA173" s="2"/>
      <c r="AB173" s="2"/>
      <c r="AC173" s="2"/>
    </row>
    <row r="174" spans="1:29" x14ac:dyDescent="0.25">
      <c r="A174" s="2"/>
      <c r="B174" s="2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2"/>
      <c r="Y174" s="2"/>
      <c r="Z174" s="2"/>
      <c r="AA174" s="2"/>
      <c r="AB174" s="2"/>
      <c r="AC174" s="2"/>
    </row>
    <row r="175" spans="1:29" x14ac:dyDescent="0.25">
      <c r="A175" s="2"/>
      <c r="B175" s="2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2"/>
      <c r="Y175" s="2"/>
      <c r="Z175" s="2"/>
      <c r="AA175" s="2"/>
      <c r="AB175" s="2"/>
      <c r="AC175" s="2"/>
    </row>
    <row r="176" spans="1:29" x14ac:dyDescent="0.25">
      <c r="A176" s="2"/>
      <c r="B176" s="2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2"/>
      <c r="Y176" s="2"/>
      <c r="Z176" s="2"/>
      <c r="AA176" s="2"/>
      <c r="AB176" s="2"/>
      <c r="AC176" s="2"/>
    </row>
    <row r="177" spans="1:29" x14ac:dyDescent="0.25">
      <c r="A177" s="2"/>
      <c r="B177" s="2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2"/>
      <c r="Y177" s="2"/>
      <c r="Z177" s="2"/>
      <c r="AA177" s="2"/>
      <c r="AB177" s="2"/>
      <c r="AC177" s="2"/>
    </row>
    <row r="178" spans="1:29" x14ac:dyDescent="0.25">
      <c r="A178" s="2"/>
      <c r="B178" s="2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2"/>
      <c r="Y178" s="2"/>
      <c r="Z178" s="2"/>
      <c r="AA178" s="2"/>
      <c r="AB178" s="2"/>
      <c r="AC178" s="2"/>
    </row>
    <row r="179" spans="1:29" x14ac:dyDescent="0.25">
      <c r="A179" s="2"/>
      <c r="B179" s="2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2"/>
      <c r="Y179" s="2"/>
      <c r="Z179" s="2"/>
      <c r="AA179" s="2"/>
      <c r="AB179" s="2"/>
      <c r="AC179" s="2"/>
    </row>
    <row r="180" spans="1:29" x14ac:dyDescent="0.25">
      <c r="A180" s="2"/>
      <c r="B180" s="2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2"/>
      <c r="Y180" s="2"/>
      <c r="Z180" s="2"/>
      <c r="AA180" s="2"/>
      <c r="AB180" s="2"/>
      <c r="AC180" s="2"/>
    </row>
    <row r="181" spans="1:29" x14ac:dyDescent="0.25">
      <c r="A181" s="2"/>
      <c r="B181" s="2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2"/>
      <c r="Y181" s="2"/>
      <c r="Z181" s="2"/>
      <c r="AA181" s="2"/>
      <c r="AB181" s="2"/>
      <c r="AC181" s="2"/>
    </row>
  </sheetData>
  <mergeCells count="3">
    <mergeCell ref="A1:L1"/>
    <mergeCell ref="A59:L59"/>
    <mergeCell ref="A117:L117"/>
  </mergeCells>
  <printOptions horizontalCentered="1" verticalCentered="1"/>
  <pageMargins left="0.45" right="0.45" top="0.75" bottom="0.75" header="0.25" footer="0.3"/>
  <pageSetup scale="79" fitToHeight="3"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</oddFooter>
  </headerFooter>
  <rowBreaks count="2" manualBreakCount="2">
    <brk id="58" max="11" man="1"/>
    <brk id="116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2024-02-08T17:48:32Z</cp:lastPrinted>
  <dcterms:created xsi:type="dcterms:W3CDTF">2015-12-04T21:49:47Z</dcterms:created>
  <dcterms:modified xsi:type="dcterms:W3CDTF">2024-02-08T17:53:05Z</dcterms:modified>
</cp:coreProperties>
</file>