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24C3EEED-C87F-4CAB-BA11-8952B52E08A8}" xr6:coauthVersionLast="47" xr6:coauthVersionMax="47" xr10:uidLastSave="{00000000-0000-0000-0000-000000000000}"/>
  <bookViews>
    <workbookView xWindow="-28920" yWindow="-120" windowWidth="29040" windowHeight="15720" tabRatio="776" xr2:uid="{00000000-000D-0000-FFFF-FFFF00000000}"/>
  </bookViews>
  <sheets>
    <sheet name="Total" sheetId="15" r:id="rId1"/>
    <sheet name="Undergrad" sheetId="17" r:id="rId2"/>
    <sheet name="Grad" sheetId="18" r:id="rId3"/>
    <sheet name="Prof_PGT" sheetId="19" r:id="rId4"/>
  </sheets>
  <definedNames>
    <definedName name="_xlnm.Print_Area" localSheetId="2">Grad!$A$1:$L$42</definedName>
    <definedName name="_xlnm.Print_Area" localSheetId="3">Prof_PGT!$A$1:$L$50</definedName>
    <definedName name="_xlnm.Print_Area" localSheetId="0">Total!$A$1:$L$55</definedName>
    <definedName name="_xlnm.Print_Area" localSheetId="1">Undergrad!$A$1:$L$49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5" l="1"/>
  <c r="C44" i="18"/>
  <c r="L31" i="17"/>
  <c r="C31" i="17"/>
  <c r="C7" i="17"/>
  <c r="E31" i="17"/>
  <c r="L29" i="17" l="1"/>
  <c r="L30" i="17"/>
  <c r="L23" i="19"/>
  <c r="L22" i="19" s="1"/>
  <c r="L24" i="19"/>
  <c r="I31" i="19"/>
  <c r="C31" i="19"/>
  <c r="K28" i="19"/>
  <c r="K31" i="19" s="1"/>
  <c r="J28" i="19"/>
  <c r="J31" i="19" s="1"/>
  <c r="I28" i="19"/>
  <c r="H28" i="19"/>
  <c r="H31" i="19" s="1"/>
  <c r="G28" i="19"/>
  <c r="G31" i="19" s="1"/>
  <c r="F28" i="19"/>
  <c r="F31" i="19" s="1"/>
  <c r="E28" i="19"/>
  <c r="E31" i="19" s="1"/>
  <c r="D28" i="19"/>
  <c r="D31" i="19" s="1"/>
  <c r="C28" i="19"/>
  <c r="K26" i="19"/>
  <c r="J26" i="19"/>
  <c r="I26" i="19"/>
  <c r="H26" i="19"/>
  <c r="H27" i="19" s="1"/>
  <c r="G26" i="19"/>
  <c r="F26" i="19"/>
  <c r="E26" i="19"/>
  <c r="E27" i="19" s="1"/>
  <c r="D26" i="19"/>
  <c r="C26" i="19"/>
  <c r="K24" i="19"/>
  <c r="K18" i="15" s="1"/>
  <c r="J24" i="19"/>
  <c r="I24" i="19"/>
  <c r="I18" i="15" s="1"/>
  <c r="H24" i="19"/>
  <c r="G24" i="19"/>
  <c r="F24" i="19"/>
  <c r="E24" i="19"/>
  <c r="D24" i="19"/>
  <c r="C24" i="19"/>
  <c r="C22" i="19" s="1"/>
  <c r="C27" i="19" s="1"/>
  <c r="K23" i="19"/>
  <c r="J23" i="19"/>
  <c r="J22" i="19" s="1"/>
  <c r="I23" i="19"/>
  <c r="H23" i="19"/>
  <c r="H25" i="19" s="1"/>
  <c r="G23" i="19"/>
  <c r="F23" i="19"/>
  <c r="E23" i="19"/>
  <c r="E25" i="19" s="1"/>
  <c r="D23" i="19"/>
  <c r="D17" i="15" s="1"/>
  <c r="C23" i="19"/>
  <c r="K22" i="19"/>
  <c r="K27" i="19" s="1"/>
  <c r="H22" i="19"/>
  <c r="E22" i="19"/>
  <c r="D21" i="19"/>
  <c r="K16" i="19"/>
  <c r="K21" i="19" s="1"/>
  <c r="J16" i="19"/>
  <c r="J21" i="19" s="1"/>
  <c r="I16" i="19"/>
  <c r="I19" i="19" s="1"/>
  <c r="H16" i="19"/>
  <c r="H21" i="19" s="1"/>
  <c r="G16" i="19"/>
  <c r="G21" i="19" s="1"/>
  <c r="F16" i="19"/>
  <c r="F21" i="19" s="1"/>
  <c r="E16" i="19"/>
  <c r="E21" i="19" s="1"/>
  <c r="D16" i="19"/>
  <c r="D19" i="19" s="1"/>
  <c r="C16" i="19"/>
  <c r="C21" i="19" s="1"/>
  <c r="G13" i="19"/>
  <c r="K10" i="19"/>
  <c r="K15" i="19" s="1"/>
  <c r="J10" i="19"/>
  <c r="J15" i="19" s="1"/>
  <c r="I10" i="19"/>
  <c r="I15" i="19" s="1"/>
  <c r="H10" i="19"/>
  <c r="H15" i="19" s="1"/>
  <c r="G10" i="19"/>
  <c r="G15" i="19" s="1"/>
  <c r="F10" i="19"/>
  <c r="F15" i="19" s="1"/>
  <c r="E10" i="19"/>
  <c r="E15" i="19" s="1"/>
  <c r="D10" i="19"/>
  <c r="D13" i="19" s="1"/>
  <c r="C10" i="19"/>
  <c r="C15" i="19" s="1"/>
  <c r="G9" i="19"/>
  <c r="C7" i="19"/>
  <c r="K4" i="19"/>
  <c r="K9" i="19" s="1"/>
  <c r="J4" i="19"/>
  <c r="J9" i="19" s="1"/>
  <c r="I4" i="19"/>
  <c r="I9" i="19" s="1"/>
  <c r="H4" i="19"/>
  <c r="H9" i="19" s="1"/>
  <c r="G4" i="19"/>
  <c r="G7" i="19" s="1"/>
  <c r="F4" i="19"/>
  <c r="F9" i="19" s="1"/>
  <c r="E4" i="19"/>
  <c r="E9" i="19" s="1"/>
  <c r="D4" i="19"/>
  <c r="D9" i="19" s="1"/>
  <c r="C4" i="19"/>
  <c r="C9" i="19" s="1"/>
  <c r="K24" i="18"/>
  <c r="J24" i="18"/>
  <c r="J22" i="18" s="1"/>
  <c r="I24" i="18"/>
  <c r="H24" i="18"/>
  <c r="G24" i="18"/>
  <c r="G12" i="15" s="1"/>
  <c r="F24" i="18"/>
  <c r="F12" i="15" s="1"/>
  <c r="E24" i="18"/>
  <c r="D24" i="18"/>
  <c r="D12" i="15" s="1"/>
  <c r="C24" i="18"/>
  <c r="K23" i="18"/>
  <c r="K11" i="15" s="1"/>
  <c r="J23" i="18"/>
  <c r="I23" i="18"/>
  <c r="H23" i="18"/>
  <c r="G23" i="18"/>
  <c r="G22" i="18" s="1"/>
  <c r="F23" i="18"/>
  <c r="E23" i="18"/>
  <c r="E11" i="15" s="1"/>
  <c r="D23" i="18"/>
  <c r="D11" i="15" s="1"/>
  <c r="C23" i="18"/>
  <c r="C11" i="15" s="1"/>
  <c r="I22" i="18"/>
  <c r="I44" i="18" s="1"/>
  <c r="K16" i="18"/>
  <c r="K21" i="18" s="1"/>
  <c r="J16" i="18"/>
  <c r="J21" i="18" s="1"/>
  <c r="I16" i="18"/>
  <c r="I21" i="18" s="1"/>
  <c r="H16" i="18"/>
  <c r="H19" i="18" s="1"/>
  <c r="G16" i="18"/>
  <c r="G21" i="18" s="1"/>
  <c r="F16" i="18"/>
  <c r="F21" i="18" s="1"/>
  <c r="E16" i="18"/>
  <c r="E21" i="18" s="1"/>
  <c r="D16" i="18"/>
  <c r="D21" i="18" s="1"/>
  <c r="C16" i="18"/>
  <c r="C21" i="18" s="1"/>
  <c r="F13" i="18"/>
  <c r="K10" i="18"/>
  <c r="K13" i="18" s="1"/>
  <c r="J10" i="18"/>
  <c r="J15" i="18" s="1"/>
  <c r="I10" i="18"/>
  <c r="I15" i="18" s="1"/>
  <c r="H10" i="18"/>
  <c r="H15" i="18" s="1"/>
  <c r="G10" i="18"/>
  <c r="G15" i="18" s="1"/>
  <c r="F10" i="18"/>
  <c r="F15" i="18" s="1"/>
  <c r="E10" i="18"/>
  <c r="E15" i="18" s="1"/>
  <c r="D10" i="18"/>
  <c r="D15" i="18" s="1"/>
  <c r="C10" i="18"/>
  <c r="C13" i="18" s="1"/>
  <c r="K4" i="18"/>
  <c r="K9" i="18" s="1"/>
  <c r="J4" i="18"/>
  <c r="J9" i="18" s="1"/>
  <c r="I4" i="18"/>
  <c r="I9" i="18" s="1"/>
  <c r="H4" i="18"/>
  <c r="H9" i="18" s="1"/>
  <c r="G4" i="18"/>
  <c r="G9" i="18" s="1"/>
  <c r="F4" i="18"/>
  <c r="F7" i="18" s="1"/>
  <c r="E4" i="18"/>
  <c r="E9" i="18" s="1"/>
  <c r="D4" i="18"/>
  <c r="D9" i="18" s="1"/>
  <c r="C4" i="18"/>
  <c r="C9" i="18" s="1"/>
  <c r="K30" i="17"/>
  <c r="J30" i="17"/>
  <c r="J28" i="17" s="1"/>
  <c r="I30" i="17"/>
  <c r="H30" i="17"/>
  <c r="H6" i="15" s="1"/>
  <c r="G30" i="17"/>
  <c r="G6" i="15" s="1"/>
  <c r="F30" i="17"/>
  <c r="E30" i="17"/>
  <c r="E6" i="15" s="1"/>
  <c r="D30" i="17"/>
  <c r="D6" i="15" s="1"/>
  <c r="C30" i="17"/>
  <c r="K29" i="17"/>
  <c r="K28" i="17" s="1"/>
  <c r="J29" i="17"/>
  <c r="I29" i="17"/>
  <c r="I28" i="17" s="1"/>
  <c r="H29" i="17"/>
  <c r="H5" i="15" s="1"/>
  <c r="G29" i="17"/>
  <c r="G5" i="15" s="1"/>
  <c r="F29" i="17"/>
  <c r="F5" i="15" s="1"/>
  <c r="E29" i="17"/>
  <c r="E5" i="15" s="1"/>
  <c r="D29" i="17"/>
  <c r="C29" i="17"/>
  <c r="C28" i="17" s="1"/>
  <c r="J25" i="17"/>
  <c r="K22" i="17"/>
  <c r="K27" i="17" s="1"/>
  <c r="J22" i="17"/>
  <c r="J27" i="17" s="1"/>
  <c r="I22" i="17"/>
  <c r="I25" i="17" s="1"/>
  <c r="H22" i="17"/>
  <c r="H25" i="17" s="1"/>
  <c r="G22" i="17"/>
  <c r="G27" i="17" s="1"/>
  <c r="F22" i="17"/>
  <c r="F27" i="17" s="1"/>
  <c r="E22" i="17"/>
  <c r="E27" i="17" s="1"/>
  <c r="D22" i="17"/>
  <c r="D27" i="17" s="1"/>
  <c r="C22" i="17"/>
  <c r="C25" i="17" s="1"/>
  <c r="K16" i="17"/>
  <c r="K19" i="17" s="1"/>
  <c r="J16" i="17"/>
  <c r="J21" i="17" s="1"/>
  <c r="I16" i="17"/>
  <c r="I21" i="17" s="1"/>
  <c r="H16" i="17"/>
  <c r="H21" i="17" s="1"/>
  <c r="G16" i="17"/>
  <c r="G21" i="17" s="1"/>
  <c r="F16" i="17"/>
  <c r="F21" i="17" s="1"/>
  <c r="E16" i="17"/>
  <c r="E21" i="17" s="1"/>
  <c r="D16" i="17"/>
  <c r="D19" i="17" s="1"/>
  <c r="C16" i="17"/>
  <c r="C19" i="17" s="1"/>
  <c r="K10" i="17"/>
  <c r="K15" i="17" s="1"/>
  <c r="J10" i="17"/>
  <c r="J15" i="17" s="1"/>
  <c r="I10" i="17"/>
  <c r="I13" i="17" s="1"/>
  <c r="H10" i="17"/>
  <c r="H13" i="17" s="1"/>
  <c r="G10" i="17"/>
  <c r="G13" i="17" s="1"/>
  <c r="F10" i="17"/>
  <c r="F13" i="17" s="1"/>
  <c r="E10" i="17"/>
  <c r="E15" i="17" s="1"/>
  <c r="D10" i="17"/>
  <c r="D15" i="17" s="1"/>
  <c r="C10" i="17"/>
  <c r="C15" i="17" s="1"/>
  <c r="K4" i="17"/>
  <c r="K7" i="17" s="1"/>
  <c r="J4" i="17"/>
  <c r="J7" i="17" s="1"/>
  <c r="I4" i="17"/>
  <c r="I7" i="17" s="1"/>
  <c r="H4" i="17"/>
  <c r="H9" i="17" s="1"/>
  <c r="G4" i="17"/>
  <c r="G9" i="17" s="1"/>
  <c r="F4" i="17"/>
  <c r="F9" i="17" s="1"/>
  <c r="E4" i="17"/>
  <c r="E9" i="17" s="1"/>
  <c r="D4" i="17"/>
  <c r="D7" i="17" s="1"/>
  <c r="C4" i="17"/>
  <c r="C3" i="15"/>
  <c r="D3" i="15"/>
  <c r="E3" i="15"/>
  <c r="F3" i="15"/>
  <c r="G3" i="15"/>
  <c r="H3" i="15"/>
  <c r="I3" i="15"/>
  <c r="J3" i="15"/>
  <c r="K3" i="15"/>
  <c r="D5" i="15"/>
  <c r="J5" i="15"/>
  <c r="C6" i="15"/>
  <c r="I6" i="15"/>
  <c r="K6" i="15"/>
  <c r="I11" i="15"/>
  <c r="J11" i="15"/>
  <c r="H12" i="15"/>
  <c r="I12" i="15"/>
  <c r="K12" i="15"/>
  <c r="C17" i="15"/>
  <c r="E17" i="15"/>
  <c r="F17" i="15"/>
  <c r="G17" i="15"/>
  <c r="H17" i="15"/>
  <c r="I17" i="15"/>
  <c r="K17" i="15"/>
  <c r="D18" i="15"/>
  <c r="E18" i="15"/>
  <c r="F18" i="15"/>
  <c r="G18" i="15"/>
  <c r="H18" i="15"/>
  <c r="J18" i="15"/>
  <c r="C26" i="15"/>
  <c r="D26" i="15"/>
  <c r="E26" i="15"/>
  <c r="F26" i="15"/>
  <c r="G26" i="15"/>
  <c r="H26" i="15"/>
  <c r="I26" i="15"/>
  <c r="J26" i="15"/>
  <c r="K26" i="15"/>
  <c r="C29" i="15"/>
  <c r="D29" i="15"/>
  <c r="E29" i="15"/>
  <c r="F29" i="15"/>
  <c r="G29" i="15"/>
  <c r="H29" i="15"/>
  <c r="I29" i="15"/>
  <c r="J29" i="15"/>
  <c r="K29" i="15"/>
  <c r="C30" i="15"/>
  <c r="D30" i="15"/>
  <c r="D28" i="15" s="1"/>
  <c r="D31" i="15" s="1"/>
  <c r="D33" i="15" s="1"/>
  <c r="E30" i="15"/>
  <c r="F30" i="15"/>
  <c r="G30" i="15"/>
  <c r="H30" i="15"/>
  <c r="I30" i="15"/>
  <c r="I28" i="15" s="1"/>
  <c r="I31" i="15" s="1"/>
  <c r="I33" i="15" s="1"/>
  <c r="J30" i="15"/>
  <c r="K30" i="15"/>
  <c r="L6" i="15"/>
  <c r="L22" i="17"/>
  <c r="L27" i="17" s="1"/>
  <c r="L16" i="17"/>
  <c r="L19" i="17" s="1"/>
  <c r="L10" i="17"/>
  <c r="L15" i="17" s="1"/>
  <c r="L4" i="17"/>
  <c r="L7" i="17" s="1"/>
  <c r="L26" i="15"/>
  <c r="L30" i="15"/>
  <c r="L29" i="15"/>
  <c r="L3" i="15"/>
  <c r="E33" i="19"/>
  <c r="K38" i="15"/>
  <c r="L28" i="19"/>
  <c r="L33" i="19" s="1"/>
  <c r="I33" i="19"/>
  <c r="L26" i="19"/>
  <c r="L18" i="15"/>
  <c r="L16" i="19"/>
  <c r="L21" i="19" s="1"/>
  <c r="L10" i="19"/>
  <c r="L15" i="19" s="1"/>
  <c r="L4" i="19"/>
  <c r="L9" i="19" s="1"/>
  <c r="L26" i="18"/>
  <c r="K26" i="18"/>
  <c r="J26" i="18"/>
  <c r="I26" i="18"/>
  <c r="H26" i="18"/>
  <c r="G26" i="18"/>
  <c r="F26" i="18"/>
  <c r="E26" i="18"/>
  <c r="D26" i="18"/>
  <c r="C26" i="18"/>
  <c r="L24" i="18"/>
  <c r="L12" i="15" s="1"/>
  <c r="L23" i="18"/>
  <c r="L11" i="15" s="1"/>
  <c r="L16" i="18"/>
  <c r="L21" i="18" s="1"/>
  <c r="L10" i="18"/>
  <c r="L15" i="18" s="1"/>
  <c r="L4" i="18"/>
  <c r="L9" i="18" s="1"/>
  <c r="L32" i="17"/>
  <c r="K32" i="17"/>
  <c r="J32" i="17"/>
  <c r="I32" i="17"/>
  <c r="H32" i="17"/>
  <c r="H38" i="15" s="1"/>
  <c r="F32" i="17"/>
  <c r="E32" i="17"/>
  <c r="D32" i="17"/>
  <c r="C32" i="17"/>
  <c r="J12" i="15" l="1"/>
  <c r="K22" i="18"/>
  <c r="K25" i="18" s="1"/>
  <c r="C22" i="18"/>
  <c r="G11" i="15"/>
  <c r="G35" i="15" s="1"/>
  <c r="D10" i="15"/>
  <c r="D15" i="15" s="1"/>
  <c r="C12" i="15"/>
  <c r="C24" i="15" s="1"/>
  <c r="F22" i="18"/>
  <c r="F44" i="18" s="1"/>
  <c r="E19" i="19"/>
  <c r="E13" i="19"/>
  <c r="J19" i="19"/>
  <c r="C25" i="19"/>
  <c r="K25" i="19"/>
  <c r="H7" i="19"/>
  <c r="H13" i="19"/>
  <c r="I21" i="19"/>
  <c r="F33" i="19"/>
  <c r="C18" i="15"/>
  <c r="J7" i="19"/>
  <c r="D15" i="19"/>
  <c r="F25" i="19"/>
  <c r="J27" i="19"/>
  <c r="D25" i="19"/>
  <c r="K7" i="19"/>
  <c r="D22" i="19"/>
  <c r="D27" i="19" s="1"/>
  <c r="F22" i="19"/>
  <c r="F27" i="19" s="1"/>
  <c r="I22" i="19"/>
  <c r="I27" i="19" s="1"/>
  <c r="C15" i="18"/>
  <c r="D22" i="18"/>
  <c r="D25" i="18" s="1"/>
  <c r="E22" i="18"/>
  <c r="K15" i="18"/>
  <c r="G25" i="18"/>
  <c r="G7" i="18"/>
  <c r="I7" i="18"/>
  <c r="C19" i="18"/>
  <c r="I25" i="18"/>
  <c r="F9" i="18"/>
  <c r="I19" i="18"/>
  <c r="J25" i="18"/>
  <c r="K19" i="18"/>
  <c r="C25" i="18"/>
  <c r="D13" i="18"/>
  <c r="H21" i="18"/>
  <c r="L21" i="17"/>
  <c r="K5" i="15"/>
  <c r="C5" i="15"/>
  <c r="C4" i="15" s="1"/>
  <c r="C9" i="15" s="1"/>
  <c r="J6" i="15"/>
  <c r="G28" i="15"/>
  <c r="G31" i="15" s="1"/>
  <c r="G33" i="15" s="1"/>
  <c r="H16" i="15"/>
  <c r="H21" i="15" s="1"/>
  <c r="G16" i="15"/>
  <c r="G19" i="15" s="1"/>
  <c r="H28" i="15"/>
  <c r="H31" i="15" s="1"/>
  <c r="H33" i="15" s="1"/>
  <c r="C9" i="17"/>
  <c r="D9" i="17"/>
  <c r="H15" i="17"/>
  <c r="I15" i="17"/>
  <c r="F19" i="17"/>
  <c r="E4" i="15"/>
  <c r="E7" i="15" s="1"/>
  <c r="E35" i="15"/>
  <c r="D28" i="17"/>
  <c r="D31" i="17" s="1"/>
  <c r="J9" i="17"/>
  <c r="E28" i="17"/>
  <c r="E33" i="17" s="1"/>
  <c r="F28" i="17"/>
  <c r="F31" i="17" s="1"/>
  <c r="K9" i="17"/>
  <c r="E19" i="17"/>
  <c r="K25" i="17"/>
  <c r="D4" i="15"/>
  <c r="C27" i="17"/>
  <c r="I31" i="17"/>
  <c r="L13" i="17"/>
  <c r="K4" i="15"/>
  <c r="K9" i="15" s="1"/>
  <c r="D21" i="17"/>
  <c r="I27" i="17"/>
  <c r="J31" i="17"/>
  <c r="L9" i="17"/>
  <c r="K31" i="17"/>
  <c r="G15" i="17"/>
  <c r="L28" i="15"/>
  <c r="L31" i="15" s="1"/>
  <c r="L33" i="15" s="1"/>
  <c r="I16" i="15"/>
  <c r="D7" i="19"/>
  <c r="I13" i="19"/>
  <c r="F19" i="19"/>
  <c r="I25" i="19"/>
  <c r="E7" i="19"/>
  <c r="J13" i="19"/>
  <c r="G19" i="19"/>
  <c r="J25" i="19"/>
  <c r="F7" i="19"/>
  <c r="C13" i="19"/>
  <c r="K13" i="19"/>
  <c r="H19" i="19"/>
  <c r="F28" i="15"/>
  <c r="F31" i="15" s="1"/>
  <c r="F33" i="15" s="1"/>
  <c r="K16" i="15"/>
  <c r="C16" i="15"/>
  <c r="C21" i="15" s="1"/>
  <c r="G22" i="19"/>
  <c r="G25" i="19" s="1"/>
  <c r="E28" i="15"/>
  <c r="E31" i="15" s="1"/>
  <c r="E33" i="15" s="1"/>
  <c r="J17" i="15"/>
  <c r="J16" i="15" s="1"/>
  <c r="J21" i="15" s="1"/>
  <c r="I7" i="19"/>
  <c r="F13" i="19"/>
  <c r="C19" i="19"/>
  <c r="K19" i="19"/>
  <c r="E25" i="18"/>
  <c r="H11" i="15"/>
  <c r="H10" i="15" s="1"/>
  <c r="H15" i="15" s="1"/>
  <c r="K36" i="15"/>
  <c r="H7" i="18"/>
  <c r="E13" i="18"/>
  <c r="J19" i="18"/>
  <c r="H22" i="18"/>
  <c r="H25" i="18" s="1"/>
  <c r="G10" i="15"/>
  <c r="G15" i="15" s="1"/>
  <c r="E12" i="15"/>
  <c r="E36" i="15" s="1"/>
  <c r="F11" i="15"/>
  <c r="J7" i="18"/>
  <c r="G13" i="18"/>
  <c r="D19" i="18"/>
  <c r="C7" i="18"/>
  <c r="K7" i="18"/>
  <c r="H13" i="18"/>
  <c r="E19" i="18"/>
  <c r="D13" i="15"/>
  <c r="D36" i="15"/>
  <c r="G36" i="15"/>
  <c r="D7" i="18"/>
  <c r="I13" i="18"/>
  <c r="F19" i="18"/>
  <c r="E7" i="18"/>
  <c r="J13" i="18"/>
  <c r="G19" i="18"/>
  <c r="L25" i="17"/>
  <c r="L28" i="17"/>
  <c r="L5" i="15"/>
  <c r="L4" i="15" s="1"/>
  <c r="L9" i="15" s="1"/>
  <c r="H36" i="15"/>
  <c r="H24" i="15"/>
  <c r="C36" i="15"/>
  <c r="I9" i="17"/>
  <c r="F15" i="17"/>
  <c r="C21" i="17"/>
  <c r="K21" i="17"/>
  <c r="H27" i="17"/>
  <c r="G28" i="17"/>
  <c r="G31" i="17" s="1"/>
  <c r="K24" i="15"/>
  <c r="H28" i="17"/>
  <c r="H31" i="17" s="1"/>
  <c r="E7" i="17"/>
  <c r="J13" i="17"/>
  <c r="G19" i="17"/>
  <c r="D25" i="17"/>
  <c r="D35" i="15"/>
  <c r="J4" i="15"/>
  <c r="J9" i="15" s="1"/>
  <c r="F7" i="17"/>
  <c r="C13" i="17"/>
  <c r="K13" i="17"/>
  <c r="H19" i="17"/>
  <c r="E25" i="17"/>
  <c r="D23" i="15"/>
  <c r="J24" i="15"/>
  <c r="I5" i="15"/>
  <c r="G7" i="17"/>
  <c r="D13" i="17"/>
  <c r="I19" i="17"/>
  <c r="F25" i="17"/>
  <c r="D24" i="15"/>
  <c r="I24" i="15"/>
  <c r="H7" i="17"/>
  <c r="E13" i="17"/>
  <c r="J19" i="17"/>
  <c r="G25" i="17"/>
  <c r="F6" i="15"/>
  <c r="F36" i="15" s="1"/>
  <c r="E9" i="15"/>
  <c r="K21" i="15"/>
  <c r="K19" i="15"/>
  <c r="D7" i="15"/>
  <c r="D9" i="15"/>
  <c r="K28" i="15"/>
  <c r="K31" i="15" s="1"/>
  <c r="K33" i="15" s="1"/>
  <c r="C28" i="15"/>
  <c r="C31" i="15" s="1"/>
  <c r="C33" i="15" s="1"/>
  <c r="G24" i="15"/>
  <c r="F16" i="15"/>
  <c r="F21" i="15" s="1"/>
  <c r="K10" i="15"/>
  <c r="K15" i="15" s="1"/>
  <c r="H4" i="15"/>
  <c r="H9" i="15" s="1"/>
  <c r="J28" i="15"/>
  <c r="J31" i="15" s="1"/>
  <c r="J33" i="15" s="1"/>
  <c r="E16" i="15"/>
  <c r="E21" i="15" s="1"/>
  <c r="J10" i="15"/>
  <c r="J15" i="15" s="1"/>
  <c r="G4" i="15"/>
  <c r="G9" i="15" s="1"/>
  <c r="J36" i="15"/>
  <c r="K35" i="15"/>
  <c r="F23" i="15"/>
  <c r="D16" i="15"/>
  <c r="I10" i="15"/>
  <c r="I36" i="15"/>
  <c r="J35" i="15"/>
  <c r="E23" i="15"/>
  <c r="G21" i="15"/>
  <c r="H19" i="15"/>
  <c r="K23" i="15"/>
  <c r="J23" i="15"/>
  <c r="G33" i="19"/>
  <c r="J33" i="19"/>
  <c r="L24" i="15"/>
  <c r="D33" i="19"/>
  <c r="C38" i="15"/>
  <c r="J38" i="15"/>
  <c r="I38" i="15"/>
  <c r="K33" i="19"/>
  <c r="C33" i="19"/>
  <c r="H33" i="19"/>
  <c r="L27" i="19"/>
  <c r="L17" i="15"/>
  <c r="L16" i="15" s="1"/>
  <c r="L19" i="15" s="1"/>
  <c r="L10" i="15"/>
  <c r="L15" i="15" s="1"/>
  <c r="L36" i="15"/>
  <c r="D38" i="15"/>
  <c r="L38" i="15"/>
  <c r="E38" i="15"/>
  <c r="L22" i="18"/>
  <c r="L27" i="18" s="1"/>
  <c r="E27" i="18"/>
  <c r="I27" i="18"/>
  <c r="L7" i="19"/>
  <c r="L13" i="19"/>
  <c r="L19" i="19"/>
  <c r="L31" i="19"/>
  <c r="L7" i="18"/>
  <c r="L13" i="18"/>
  <c r="L19" i="18"/>
  <c r="K33" i="17"/>
  <c r="F38" i="15"/>
  <c r="G38" i="15"/>
  <c r="F25" i="18" l="1"/>
  <c r="F27" i="18"/>
  <c r="G23" i="15"/>
  <c r="G13" i="15"/>
  <c r="D44" i="18"/>
  <c r="C10" i="15"/>
  <c r="C15" i="15" s="1"/>
  <c r="E19" i="15"/>
  <c r="C19" i="15"/>
  <c r="J13" i="15"/>
  <c r="E34" i="15"/>
  <c r="E37" i="15" s="1"/>
  <c r="C23" i="15"/>
  <c r="J7" i="15"/>
  <c r="C35" i="15"/>
  <c r="C34" i="15" s="1"/>
  <c r="E24" i="15"/>
  <c r="E22" i="15" s="1"/>
  <c r="E27" i="15" s="1"/>
  <c r="E10" i="15"/>
  <c r="E15" i="15" s="1"/>
  <c r="K13" i="15"/>
  <c r="H23" i="15"/>
  <c r="H22" i="15" s="1"/>
  <c r="H27" i="15" s="1"/>
  <c r="H35" i="15"/>
  <c r="H34" i="15" s="1"/>
  <c r="H13" i="15"/>
  <c r="J19" i="15"/>
  <c r="F33" i="17"/>
  <c r="F24" i="15"/>
  <c r="F22" i="15" s="1"/>
  <c r="F27" i="15" s="1"/>
  <c r="C7" i="15"/>
  <c r="K7" i="15"/>
  <c r="H7" i="15"/>
  <c r="D34" i="15"/>
  <c r="F4" i="15"/>
  <c r="F9" i="15" s="1"/>
  <c r="L33" i="17"/>
  <c r="I21" i="15"/>
  <c r="I19" i="15"/>
  <c r="F19" i="15"/>
  <c r="G27" i="19"/>
  <c r="F10" i="15"/>
  <c r="F15" i="15" s="1"/>
  <c r="F35" i="15"/>
  <c r="E13" i="15"/>
  <c r="H44" i="18"/>
  <c r="I4" i="15"/>
  <c r="I9" i="15" s="1"/>
  <c r="I23" i="15"/>
  <c r="I22" i="15" s="1"/>
  <c r="I27" i="15" s="1"/>
  <c r="I35" i="15"/>
  <c r="D22" i="15"/>
  <c r="D21" i="15"/>
  <c r="D19" i="15"/>
  <c r="J22" i="15"/>
  <c r="J27" i="15" s="1"/>
  <c r="G34" i="15"/>
  <c r="K34" i="15"/>
  <c r="G22" i="15"/>
  <c r="G27" i="15" s="1"/>
  <c r="C22" i="15"/>
  <c r="C27" i="15" s="1"/>
  <c r="J34" i="15"/>
  <c r="K22" i="15"/>
  <c r="K27" i="15" s="1"/>
  <c r="G7" i="15"/>
  <c r="I15" i="15"/>
  <c r="I13" i="15"/>
  <c r="L25" i="19"/>
  <c r="C27" i="18"/>
  <c r="K44" i="18"/>
  <c r="L23" i="15"/>
  <c r="L22" i="15" s="1"/>
  <c r="L25" i="15" s="1"/>
  <c r="K27" i="18"/>
  <c r="J27" i="18"/>
  <c r="C33" i="17"/>
  <c r="G33" i="17"/>
  <c r="L7" i="15"/>
  <c r="J44" i="18"/>
  <c r="E44" i="18"/>
  <c r="L21" i="15"/>
  <c r="L35" i="15"/>
  <c r="D27" i="18"/>
  <c r="H27" i="18"/>
  <c r="L13" i="15"/>
  <c r="I33" i="17"/>
  <c r="J33" i="17"/>
  <c r="D33" i="17"/>
  <c r="H33" i="17"/>
  <c r="L25" i="18"/>
  <c r="L44" i="18"/>
  <c r="G27" i="18"/>
  <c r="G44" i="18"/>
  <c r="C13" i="15" l="1"/>
  <c r="F13" i="15"/>
  <c r="C25" i="15"/>
  <c r="F7" i="15"/>
  <c r="E25" i="15"/>
  <c r="H37" i="15"/>
  <c r="G37" i="15"/>
  <c r="J37" i="15"/>
  <c r="C37" i="15"/>
  <c r="F34" i="15"/>
  <c r="K37" i="15"/>
  <c r="D37" i="15"/>
  <c r="G25" i="15"/>
  <c r="I34" i="15"/>
  <c r="I25" i="15"/>
  <c r="F25" i="15"/>
  <c r="D25" i="15"/>
  <c r="D27" i="15"/>
  <c r="I7" i="15"/>
  <c r="J25" i="15"/>
  <c r="H25" i="15"/>
  <c r="K25" i="15"/>
  <c r="C39" i="15"/>
  <c r="J39" i="15"/>
  <c r="K39" i="15"/>
  <c r="L27" i="15"/>
  <c r="L34" i="15"/>
  <c r="J58" i="15"/>
  <c r="K58" i="15"/>
  <c r="G58" i="15"/>
  <c r="G39" i="15"/>
  <c r="F37" i="15" l="1"/>
  <c r="I37" i="15"/>
  <c r="E39" i="15"/>
  <c r="F58" i="15"/>
  <c r="H58" i="15"/>
  <c r="L58" i="15"/>
  <c r="E58" i="15"/>
  <c r="L37" i="15"/>
  <c r="L39" i="15"/>
  <c r="H39" i="15"/>
  <c r="F39" i="15"/>
  <c r="D39" i="15"/>
  <c r="D58" i="15"/>
  <c r="I58" i="15"/>
  <c r="I39" i="15"/>
</calcChain>
</file>

<file path=xl/sharedStrings.xml><?xml version="1.0" encoding="utf-8"?>
<sst xmlns="http://schemas.openxmlformats.org/spreadsheetml/2006/main" count="134" uniqueCount="33">
  <si>
    <t>Non-Resident</t>
  </si>
  <si>
    <t>All Undergraduates</t>
  </si>
  <si>
    <t>New First-Year</t>
  </si>
  <si>
    <t>New Transfer</t>
  </si>
  <si>
    <t>Iowa Resident</t>
  </si>
  <si>
    <t>International</t>
  </si>
  <si>
    <t>New Off-Campus/New Nondegree</t>
  </si>
  <si>
    <t>Continuing</t>
  </si>
  <si>
    <t>New Students</t>
  </si>
  <si>
    <t>Continuing Students</t>
  </si>
  <si>
    <r>
      <t>All Graduate</t>
    </r>
    <r>
      <rPr>
        <b/>
        <sz val="8"/>
        <rFont val="Arial"/>
        <family val="2"/>
      </rPr>
      <t xml:space="preserve"> Students</t>
    </r>
  </si>
  <si>
    <t>Postgraduate Students</t>
  </si>
  <si>
    <t>All Students</t>
  </si>
  <si>
    <t>New Professional Students</t>
  </si>
  <si>
    <t>Continuing Professional Students</t>
  </si>
  <si>
    <t>All Professional Students</t>
  </si>
  <si>
    <t>Undergraduate</t>
  </si>
  <si>
    <t>Graduate</t>
  </si>
  <si>
    <t>Professional</t>
  </si>
  <si>
    <t>Postgraduate</t>
  </si>
  <si>
    <t>Percent Resident</t>
  </si>
  <si>
    <t>Fall Semester Undergraduate Headcount Enrollment by Residency</t>
  </si>
  <si>
    <t>Fall Semester Graduate Student Headcount Enrollment by Residency</t>
  </si>
  <si>
    <t>Fall Semester Professional and Postgraduate Student Headcount Enrollment by Residency</t>
  </si>
  <si>
    <t>Fall Semester Student Headcount Enrollment by Residency - All Students</t>
  </si>
  <si>
    <t>Source: MAUI/Registrar's data warehouse (see Note 1)</t>
  </si>
  <si>
    <t xml:space="preserve">Source: MAUI/Registrar's data warehouse (see Note 1).  </t>
  </si>
  <si>
    <t>Percent International</t>
  </si>
  <si>
    <t>UI Transfer Students</t>
  </si>
  <si>
    <t>UI Transfer Professional Students</t>
  </si>
  <si>
    <t>Percent Non-Resident</t>
  </si>
  <si>
    <t>All Students excluding Postgraduate</t>
  </si>
  <si>
    <t>See Note 6 regarding the removal from the counts, in all years, of students who withdrew between the first day of the session and the official census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</si>
</sst>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1"/>
      <scheme val="minor"/>
    </font>
    <font>
      <sz val="8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3" fontId="4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4" fontId="4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/>
    <xf numFmtId="0" fontId="4" fillId="0" borderId="1" xfId="0" applyFont="1" applyBorder="1"/>
    <xf numFmtId="0" fontId="7" fillId="0" borderId="0" xfId="0" applyFont="1" applyAlignment="1">
      <alignment horizontal="center" vertical="center"/>
    </xf>
    <xf numFmtId="164" fontId="5" fillId="0" borderId="1" xfId="2" applyNumberFormat="1" applyFont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164" fontId="5" fillId="0" borderId="2" xfId="2" applyNumberFormat="1" applyFont="1" applyBorder="1" applyAlignment="1">
      <alignment horizontal="right"/>
    </xf>
    <xf numFmtId="0" fontId="9" fillId="0" borderId="0" xfId="0" applyFont="1"/>
    <xf numFmtId="164" fontId="4" fillId="0" borderId="0" xfId="0" applyNumberFormat="1" applyFont="1"/>
    <xf numFmtId="0" fontId="3" fillId="0" borderId="2" xfId="0" applyFont="1" applyBorder="1"/>
    <xf numFmtId="0" fontId="10" fillId="0" borderId="0" xfId="0" applyFont="1"/>
    <xf numFmtId="3" fontId="11" fillId="0" borderId="0" xfId="0" applyNumberFormat="1" applyFont="1"/>
    <xf numFmtId="0" fontId="4" fillId="0" borderId="3" xfId="0" applyFont="1" applyBorder="1" applyAlignment="1">
      <alignment horizontal="left"/>
    </xf>
    <xf numFmtId="3" fontId="4" fillId="0" borderId="3" xfId="1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1" fillId="0" borderId="0" xfId="0" applyNumberFormat="1" applyFont="1"/>
    <xf numFmtId="3" fontId="1" fillId="0" borderId="0" xfId="1" applyNumberFormat="1" applyFont="1"/>
    <xf numFmtId="0" fontId="3" fillId="2" borderId="4" xfId="0" applyFont="1" applyFill="1" applyBorder="1"/>
    <xf numFmtId="0" fontId="4" fillId="2" borderId="4" xfId="0" applyFont="1" applyFill="1" applyBorder="1"/>
    <xf numFmtId="3" fontId="3" fillId="2" borderId="4" xfId="0" applyNumberFormat="1" applyFont="1" applyFill="1" applyBorder="1" applyAlignment="1">
      <alignment horizontal="right"/>
    </xf>
    <xf numFmtId="0" fontId="1" fillId="0" borderId="0" xfId="0" applyFont="1" applyBorder="1"/>
    <xf numFmtId="0" fontId="5" fillId="0" borderId="0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Percent of All Students
Who are Non-Resident, by Fall Semester</a:t>
            </a:r>
          </a:p>
        </c:rich>
      </c:tx>
      <c:layout>
        <c:manualLayout>
          <c:xMode val="edge"/>
          <c:yMode val="edge"/>
          <c:x val="0.33422222222222214"/>
          <c:y val="1.346801346801346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8652624005772E-2"/>
          <c:y val="0.18850499748137545"/>
          <c:w val="0.89512366438066193"/>
          <c:h val="0.65965852753254328"/>
        </c:manualLayout>
      </c:layout>
      <c:lineChart>
        <c:grouping val="standard"/>
        <c:varyColors val="0"/>
        <c:ser>
          <c:idx val="0"/>
          <c:order val="0"/>
          <c:tx>
            <c:strRef>
              <c:f>Total!$B$58</c:f>
              <c:strCache>
                <c:ptCount val="1"/>
                <c:pt idx="0">
                  <c:v>Percent Non-Resident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Total!$C$3:$L$3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Total!$C$58:$L$58</c:f>
              <c:numCache>
                <c:formatCode>0.0%</c:formatCode>
                <c:ptCount val="10"/>
                <c:pt idx="0">
                  <c:v>0.45616955881411281</c:v>
                </c:pt>
                <c:pt idx="1">
                  <c:v>0.45402568188208831</c:v>
                </c:pt>
                <c:pt idx="2">
                  <c:v>0.45446054653369888</c:v>
                </c:pt>
                <c:pt idx="3">
                  <c:v>0.42819999402289233</c:v>
                </c:pt>
                <c:pt idx="4">
                  <c:v>0.40203957382039573</c:v>
                </c:pt>
                <c:pt idx="5">
                  <c:v>0.39433363134691862</c:v>
                </c:pt>
                <c:pt idx="6">
                  <c:v>0.39531645569620255</c:v>
                </c:pt>
                <c:pt idx="7">
                  <c:v>0.40146125745049027</c:v>
                </c:pt>
                <c:pt idx="8">
                  <c:v>0.41459909953060636</c:v>
                </c:pt>
                <c:pt idx="9">
                  <c:v>0.42820806308024928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9-4DF6-A782-4EC2B3E49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93840"/>
        <c:axId val="211996216"/>
      </c:lineChart>
      <c:catAx>
        <c:axId val="20819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96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996216"/>
        <c:scaling>
          <c:orientation val="minMax"/>
          <c:max val="0.60000000000000009"/>
          <c:min val="0.25"/>
        </c:scaling>
        <c:delete val="0"/>
        <c:axPos val="l"/>
        <c:majorGridlines>
          <c:spPr>
            <a:ln w="3175">
              <a:solidFill>
                <a:srgbClr val="7D7D7D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Percent</a:t>
                </a:r>
              </a:p>
            </c:rich>
          </c:tx>
          <c:layout>
            <c:manualLayout>
              <c:xMode val="edge"/>
              <c:yMode val="edge"/>
              <c:x val="2.7792005602386848E-3"/>
              <c:y val="0.403322306605165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1938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Undergraduate Headcount Enrollment by Residency</a:t>
            </a:r>
          </a:p>
        </c:rich>
      </c:tx>
      <c:layout>
        <c:manualLayout>
          <c:xMode val="edge"/>
          <c:yMode val="edge"/>
          <c:x val="0.29531481481481481"/>
          <c:y val="0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103382910469525E-2"/>
          <c:y val="8.5848405741872608E-2"/>
          <c:w val="0.90952624671916016"/>
          <c:h val="0.71688997278536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Undergrad!$B$29</c:f>
              <c:strCache>
                <c:ptCount val="1"/>
                <c:pt idx="0">
                  <c:v>Iowa 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Undergrad!$C$3:$L$3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Undergrad!$C$29:$L$29</c:f>
              <c:numCache>
                <c:formatCode>#,##0</c:formatCode>
                <c:ptCount val="10"/>
                <c:pt idx="0">
                  <c:v>12092</c:v>
                </c:pt>
                <c:pt idx="1">
                  <c:v>12718</c:v>
                </c:pt>
                <c:pt idx="2">
                  <c:v>13261</c:v>
                </c:pt>
                <c:pt idx="3">
                  <c:v>14115</c:v>
                </c:pt>
                <c:pt idx="4">
                  <c:v>14612</c:v>
                </c:pt>
                <c:pt idx="5">
                  <c:v>14573</c:v>
                </c:pt>
                <c:pt idx="6">
                  <c:v>13962</c:v>
                </c:pt>
                <c:pt idx="7">
                  <c:v>13504</c:v>
                </c:pt>
                <c:pt idx="8">
                  <c:v>13337</c:v>
                </c:pt>
                <c:pt idx="9">
                  <c:v>13106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3-43AE-B06B-1ACC7A42E862}"/>
            </c:ext>
          </c:extLst>
        </c:ser>
        <c:ser>
          <c:idx val="1"/>
          <c:order val="1"/>
          <c:tx>
            <c:strRef>
              <c:f>Undergrad!$B$30</c:f>
              <c:strCache>
                <c:ptCount val="1"/>
                <c:pt idx="0">
                  <c:v>Non-Resident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Undergrad!$C$3:$L$3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Undergrad!$C$30:$L$30</c:f>
              <c:numCache>
                <c:formatCode>#,##0</c:formatCode>
                <c:ptCount val="10"/>
                <c:pt idx="0">
                  <c:v>10126</c:v>
                </c:pt>
                <c:pt idx="1">
                  <c:v>10515</c:v>
                </c:pt>
                <c:pt idx="2">
                  <c:v>11094</c:v>
                </c:pt>
                <c:pt idx="3">
                  <c:v>10319</c:v>
                </c:pt>
                <c:pt idx="4">
                  <c:v>9297</c:v>
                </c:pt>
                <c:pt idx="5">
                  <c:v>8838</c:v>
                </c:pt>
                <c:pt idx="6">
                  <c:v>8342</c:v>
                </c:pt>
                <c:pt idx="7">
                  <c:v>8104</c:v>
                </c:pt>
                <c:pt idx="8">
                  <c:v>8636</c:v>
                </c:pt>
                <c:pt idx="9">
                  <c:v>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73-43AE-B06B-1ACC7A42E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514648"/>
        <c:axId val="211125072"/>
      </c:barChart>
      <c:catAx>
        <c:axId val="211514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25072"/>
        <c:crosses val="autoZero"/>
        <c:auto val="1"/>
        <c:lblAlgn val="ctr"/>
        <c:lblOffset val="100"/>
        <c:noMultiLvlLbl val="0"/>
      </c:catAx>
      <c:valAx>
        <c:axId val="21112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514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57757363662869"/>
          <c:y val="0.90344336293791028"/>
          <c:w val="0.37284470691163607"/>
          <c:h val="9.6556758530183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Percent of All Graduate Students
Who are Non-Resident, by Fall Semester</a:t>
            </a:r>
          </a:p>
        </c:rich>
      </c:tx>
      <c:layout>
        <c:manualLayout>
          <c:xMode val="edge"/>
          <c:yMode val="edge"/>
          <c:x val="0.33422222222222214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9883347914844"/>
          <c:y val="0.19355533683289586"/>
          <c:w val="0.84679994167395733"/>
          <c:h val="0.65460793963254593"/>
        </c:manualLayout>
      </c:layout>
      <c:lineChart>
        <c:grouping val="standard"/>
        <c:varyColors val="0"/>
        <c:ser>
          <c:idx val="0"/>
          <c:order val="0"/>
          <c:tx>
            <c:strRef>
              <c:f>Grad!$B$44</c:f>
              <c:strCache>
                <c:ptCount val="1"/>
                <c:pt idx="0">
                  <c:v>Percent Non-Resident</c:v>
                </c:pt>
              </c:strCache>
            </c:strRef>
          </c:tx>
          <c:marker>
            <c:symbol val="diamond"/>
            <c:size val="5"/>
          </c:marker>
          <c:cat>
            <c:numRef>
              <c:f>Grad!$C$3:$L$3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Grad!$C$44:$L$44</c:f>
              <c:numCache>
                <c:formatCode>0.0%</c:formatCode>
                <c:ptCount val="10"/>
                <c:pt idx="0">
                  <c:v>0.55002592016588903</c:v>
                </c:pt>
                <c:pt idx="1">
                  <c:v>0.5429529017463397</c:v>
                </c:pt>
                <c:pt idx="2">
                  <c:v>0.53205353997886584</c:v>
                </c:pt>
                <c:pt idx="3">
                  <c:v>0.52473192666897273</c:v>
                </c:pt>
                <c:pt idx="4">
                  <c:v>0.51101928374655647</c:v>
                </c:pt>
                <c:pt idx="5">
                  <c:v>0.51072522982635338</c:v>
                </c:pt>
                <c:pt idx="6">
                  <c:v>0.51701677251262013</c:v>
                </c:pt>
                <c:pt idx="7">
                  <c:v>0.53031956352299303</c:v>
                </c:pt>
                <c:pt idx="8">
                  <c:v>0.53622482131254057</c:v>
                </c:pt>
                <c:pt idx="9">
                  <c:v>0.55946701760157924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27-4EAF-9957-98530C3E2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46888"/>
        <c:axId val="210847672"/>
      </c:lineChart>
      <c:catAx>
        <c:axId val="210846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847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847672"/>
        <c:scaling>
          <c:orientation val="minMax"/>
          <c:min val="0.25"/>
        </c:scaling>
        <c:delete val="0"/>
        <c:axPos val="l"/>
        <c:majorGridlines>
          <c:spPr>
            <a:ln w="3175">
              <a:solidFill>
                <a:srgbClr val="7D7D7D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/>
                  <a:t>Percent</a:t>
                </a:r>
              </a:p>
            </c:rich>
          </c:tx>
          <c:layout>
            <c:manualLayout>
              <c:xMode val="edge"/>
              <c:yMode val="edge"/>
              <c:x val="2.7792005602386848E-3"/>
              <c:y val="0.403322306605165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8468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Professional Students by Residency
in Fall Semesters</a:t>
            </a:r>
          </a:p>
        </c:rich>
      </c:tx>
      <c:layout>
        <c:manualLayout>
          <c:xMode val="edge"/>
          <c:yMode val="edge"/>
          <c:x val="0.23733733772276017"/>
          <c:y val="2.5329133858267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4564960010779"/>
          <c:y val="0.11144907377251256"/>
          <c:w val="0.79907545829490101"/>
          <c:h val="0.75481418145928969"/>
        </c:manualLayout>
      </c:layout>
      <c:areaChart>
        <c:grouping val="stacked"/>
        <c:varyColors val="0"/>
        <c:ser>
          <c:idx val="1"/>
          <c:order val="0"/>
          <c:tx>
            <c:strRef>
              <c:f>Prof_PGT!$B$23</c:f>
              <c:strCache>
                <c:ptCount val="1"/>
                <c:pt idx="0">
                  <c:v>Iowa Resident</c:v>
                </c:pt>
              </c:strCache>
            </c:strRef>
          </c:tx>
          <c:spPr>
            <a:ln w="25400">
              <a:noFill/>
            </a:ln>
          </c:spPr>
          <c:cat>
            <c:numRef>
              <c:f>Prof_PGT!$C$3:$L$3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Prof_PGT!$C$23:$L$23</c:f>
              <c:numCache>
                <c:formatCode>#,##0</c:formatCode>
                <c:ptCount val="10"/>
                <c:pt idx="0">
                  <c:v>1169</c:v>
                </c:pt>
                <c:pt idx="1">
                  <c:v>1143</c:v>
                </c:pt>
                <c:pt idx="2">
                  <c:v>1137</c:v>
                </c:pt>
                <c:pt idx="3">
                  <c:v>1155</c:v>
                </c:pt>
                <c:pt idx="4">
                  <c:v>1175</c:v>
                </c:pt>
                <c:pt idx="5">
                  <c:v>1179</c:v>
                </c:pt>
                <c:pt idx="6">
                  <c:v>1179</c:v>
                </c:pt>
                <c:pt idx="7">
                  <c:v>1140</c:v>
                </c:pt>
                <c:pt idx="8">
                  <c:v>1116</c:v>
                </c:pt>
                <c:pt idx="9">
                  <c:v>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F4-4040-8B65-A3FFCBFDF9EB}"/>
            </c:ext>
          </c:extLst>
        </c:ser>
        <c:ser>
          <c:idx val="0"/>
          <c:order val="1"/>
          <c:tx>
            <c:strRef>
              <c:f>Prof_PGT!$B$24</c:f>
              <c:strCache>
                <c:ptCount val="1"/>
                <c:pt idx="0">
                  <c:v>Non-Resident</c:v>
                </c:pt>
              </c:strCache>
            </c:strRef>
          </c:tx>
          <c:spPr>
            <a:ln w="25400">
              <a:noFill/>
            </a:ln>
          </c:spPr>
          <c:cat>
            <c:numRef>
              <c:f>Prof_PGT!$C$3:$L$3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Prof_PGT!$C$24:$L$24</c:f>
              <c:numCache>
                <c:formatCode>#,##0</c:formatCode>
                <c:ptCount val="10"/>
                <c:pt idx="0">
                  <c:v>643</c:v>
                </c:pt>
                <c:pt idx="1">
                  <c:v>656</c:v>
                </c:pt>
                <c:pt idx="2">
                  <c:v>698</c:v>
                </c:pt>
                <c:pt idx="3">
                  <c:v>692</c:v>
                </c:pt>
                <c:pt idx="4">
                  <c:v>666</c:v>
                </c:pt>
                <c:pt idx="5">
                  <c:v>678</c:v>
                </c:pt>
                <c:pt idx="6">
                  <c:v>694</c:v>
                </c:pt>
                <c:pt idx="7">
                  <c:v>746</c:v>
                </c:pt>
                <c:pt idx="8">
                  <c:v>770</c:v>
                </c:pt>
                <c:pt idx="9">
                  <c:v>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F4-4040-8B65-A3FFCBFD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50024"/>
        <c:axId val="210850416"/>
      </c:areaChart>
      <c:catAx>
        <c:axId val="210850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85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850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 </a:t>
                </a:r>
              </a:p>
            </c:rich>
          </c:tx>
          <c:layout>
            <c:manualLayout>
              <c:xMode val="edge"/>
              <c:yMode val="edge"/>
              <c:x val="1.447600467925542E-2"/>
              <c:y val="0.303952019379580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8500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371205615106558"/>
          <c:y val="0.61803577273848098"/>
          <c:w val="0.29282468163701758"/>
          <c:h val="0.20263467958638648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Postgraduate Students by Residency
in Fall Semesters</a:t>
            </a:r>
          </a:p>
        </c:rich>
      </c:tx>
      <c:layout>
        <c:manualLayout>
          <c:xMode val="edge"/>
          <c:yMode val="edge"/>
          <c:x val="0.25091280256634585"/>
          <c:y val="2.50253371793872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4742917883424"/>
          <c:y val="0.12512540033407502"/>
          <c:w val="0.79134562205090264"/>
          <c:h val="0.74574738599108725"/>
        </c:manualLayout>
      </c:layout>
      <c:areaChart>
        <c:grouping val="stacked"/>
        <c:varyColors val="0"/>
        <c:ser>
          <c:idx val="1"/>
          <c:order val="0"/>
          <c:tx>
            <c:strRef>
              <c:f>Prof_PGT!$B$29</c:f>
              <c:strCache>
                <c:ptCount val="1"/>
                <c:pt idx="0">
                  <c:v>Iowa Resident</c:v>
                </c:pt>
              </c:strCache>
            </c:strRef>
          </c:tx>
          <c:spPr>
            <a:ln w="25400">
              <a:noFill/>
            </a:ln>
          </c:spPr>
          <c:cat>
            <c:numRef>
              <c:f>Prof_PGT!$C$3:$L$3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Prof_PGT!$C$29:$L$29</c:f>
              <c:numCache>
                <c:formatCode>#,##0</c:formatCode>
                <c:ptCount val="10"/>
                <c:pt idx="0">
                  <c:v>1121</c:v>
                </c:pt>
                <c:pt idx="1">
                  <c:v>1023</c:v>
                </c:pt>
                <c:pt idx="2">
                  <c:v>1052</c:v>
                </c:pt>
                <c:pt idx="3">
                  <c:v>1115</c:v>
                </c:pt>
                <c:pt idx="4">
                  <c:v>1016</c:v>
                </c:pt>
                <c:pt idx="5">
                  <c:v>1020</c:v>
                </c:pt>
                <c:pt idx="6">
                  <c:v>1001</c:v>
                </c:pt>
                <c:pt idx="7">
                  <c:v>1021</c:v>
                </c:pt>
                <c:pt idx="8">
                  <c:v>1025</c:v>
                </c:pt>
                <c:pt idx="9">
                  <c:v>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7-44A1-B4F0-B56AE9073021}"/>
            </c:ext>
          </c:extLst>
        </c:ser>
        <c:ser>
          <c:idx val="0"/>
          <c:order val="1"/>
          <c:tx>
            <c:strRef>
              <c:f>Prof_PGT!$B$30</c:f>
              <c:strCache>
                <c:ptCount val="1"/>
                <c:pt idx="0">
                  <c:v>Non-Resident</c:v>
                </c:pt>
              </c:strCache>
            </c:strRef>
          </c:tx>
          <c:spPr>
            <a:ln w="25400">
              <a:noFill/>
            </a:ln>
          </c:spPr>
          <c:cat>
            <c:numRef>
              <c:f>Prof_PGT!$C$3:$L$3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Prof_PGT!$C$30:$L$30</c:f>
              <c:numCache>
                <c:formatCode>#,##0</c:formatCode>
                <c:ptCount val="10"/>
                <c:pt idx="0">
                  <c:v>296</c:v>
                </c:pt>
                <c:pt idx="1">
                  <c:v>283</c:v>
                </c:pt>
                <c:pt idx="2">
                  <c:v>271</c:v>
                </c:pt>
                <c:pt idx="3">
                  <c:v>283</c:v>
                </c:pt>
                <c:pt idx="4">
                  <c:v>276</c:v>
                </c:pt>
                <c:pt idx="5">
                  <c:v>275</c:v>
                </c:pt>
                <c:pt idx="6">
                  <c:v>281</c:v>
                </c:pt>
                <c:pt idx="7">
                  <c:v>276</c:v>
                </c:pt>
                <c:pt idx="8">
                  <c:v>277</c:v>
                </c:pt>
                <c:pt idx="9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C7-44A1-B4F0-B56AE9073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52888"/>
        <c:axId val="212453280"/>
      </c:areaChart>
      <c:catAx>
        <c:axId val="212452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45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453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 </a:t>
                </a:r>
              </a:p>
            </c:rich>
          </c:tx>
          <c:layout>
            <c:manualLayout>
              <c:xMode val="edge"/>
              <c:yMode val="edge"/>
              <c:x val="1.778304768653716E-2"/>
              <c:y val="0.305305976815144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4528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264968327081883"/>
          <c:y val="0.63063201768374066"/>
          <c:w val="0.30145377661125694"/>
          <c:h val="0.20020064053452039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41</xdr:row>
      <xdr:rowOff>85725</xdr:rowOff>
    </xdr:from>
    <xdr:to>
      <xdr:col>10</xdr:col>
      <xdr:colOff>533400</xdr:colOff>
      <xdr:row>54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9C1837-DBFF-4A82-A7BD-C8672637C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0.38285</cdr:x>
      <cdr:y>0.44259</cdr:y>
    </cdr:from>
    <cdr:to>
      <cdr:x>0.40496</cdr:x>
      <cdr:y>0.51906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7643" y="719836"/>
          <a:ext cx="76493" cy="1238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9144" tIns="18288" rIns="9144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45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36</xdr:row>
      <xdr:rowOff>114299</xdr:rowOff>
    </xdr:from>
    <xdr:to>
      <xdr:col>10</xdr:col>
      <xdr:colOff>342900</xdr:colOff>
      <xdr:row>47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3B2945-E690-4D82-BB1C-8FBE584DD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29</xdr:row>
      <xdr:rowOff>152400</xdr:rowOff>
    </xdr:from>
    <xdr:to>
      <xdr:col>10</xdr:col>
      <xdr:colOff>609600</xdr:colOff>
      <xdr:row>41</xdr:row>
      <xdr:rowOff>38100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073E727-0D48-4836-AA55-8176E564F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0.38285</cdr:x>
      <cdr:y>0.44259</cdr:y>
    </cdr:from>
    <cdr:to>
      <cdr:x>0.40496</cdr:x>
      <cdr:y>0.51906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7643" y="719836"/>
          <a:ext cx="76493" cy="1238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9144" tIns="18288" rIns="9144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45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35</xdr:row>
      <xdr:rowOff>114300</xdr:rowOff>
    </xdr:from>
    <xdr:to>
      <xdr:col>5</xdr:col>
      <xdr:colOff>381000</xdr:colOff>
      <xdr:row>49</xdr:row>
      <xdr:rowOff>76200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62449987-918C-4213-BAD2-49AA8FE62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419100</xdr:colOff>
      <xdr:row>35</xdr:row>
      <xdr:rowOff>114300</xdr:rowOff>
    </xdr:from>
    <xdr:to>
      <xdr:col>11</xdr:col>
      <xdr:colOff>419100</xdr:colOff>
      <xdr:row>49</xdr:row>
      <xdr:rowOff>95250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13A66AF3-53F6-4E79-BB36-0EEC7FDA0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0.07991</cdr:x>
      <cdr:y>0.40613</cdr:y>
    </cdr:from>
    <cdr:to>
      <cdr:x>0.10294</cdr:x>
      <cdr:y>0.47175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827" y="770661"/>
          <a:ext cx="76010" cy="124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9144" tIns="18288" rIns="9144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425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0.11897</cdr:x>
      <cdr:y>0.37789</cdr:y>
    </cdr:from>
    <cdr:to>
      <cdr:x>0.14272</cdr:x>
      <cdr:y>0.44251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652" y="726661"/>
          <a:ext cx="76542" cy="1237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9144" tIns="18288" rIns="9144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425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4DD87-1C78-48F1-9A13-FD4600F5CB30}">
  <sheetPr>
    <pageSetUpPr fitToPage="1"/>
  </sheetPr>
  <dimension ref="A1:M59"/>
  <sheetViews>
    <sheetView tabSelected="1" zoomScaleNormal="100" workbookViewId="0">
      <selection activeCell="Q42" sqref="Q42"/>
    </sheetView>
  </sheetViews>
  <sheetFormatPr defaultColWidth="9" defaultRowHeight="13" x14ac:dyDescent="0.3"/>
  <cols>
    <col min="1" max="1" width="3.58203125" style="25" customWidth="1"/>
    <col min="2" max="2" width="22.83203125" style="1" customWidth="1"/>
    <col min="3" max="16384" width="9" style="1"/>
  </cols>
  <sheetData>
    <row r="1" spans="1:13" ht="14.25" customHeight="1" x14ac:dyDescent="0.3">
      <c r="A1" s="31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3" ht="6" customHeigh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5" x14ac:dyDescent="0.25">
      <c r="A3" s="2"/>
      <c r="B3" s="2"/>
      <c r="C3" s="15">
        <f>Undergrad!C3</f>
        <v>2014</v>
      </c>
      <c r="D3" s="15">
        <f>Undergrad!D3</f>
        <v>2015</v>
      </c>
      <c r="E3" s="15">
        <f>Undergrad!E3</f>
        <v>2016</v>
      </c>
      <c r="F3" s="15">
        <f>Undergrad!F3</f>
        <v>2017</v>
      </c>
      <c r="G3" s="15">
        <f>Undergrad!G3</f>
        <v>2018</v>
      </c>
      <c r="H3" s="15">
        <f>Undergrad!H3</f>
        <v>2019</v>
      </c>
      <c r="I3" s="15">
        <f>Undergrad!I3</f>
        <v>2020</v>
      </c>
      <c r="J3" s="15">
        <f>Undergrad!J3</f>
        <v>2021</v>
      </c>
      <c r="K3" s="15">
        <f>Undergrad!K3</f>
        <v>2022</v>
      </c>
      <c r="L3" s="15">
        <f>Undergrad!L3</f>
        <v>2023</v>
      </c>
      <c r="M3" s="15"/>
    </row>
    <row r="4" spans="1:13" ht="12.5" x14ac:dyDescent="0.25">
      <c r="A4" s="3" t="s">
        <v>16</v>
      </c>
      <c r="B4" s="4"/>
      <c r="C4" s="7">
        <f t="shared" ref="C4:J4" si="0">SUM(C5:C6)</f>
        <v>22218</v>
      </c>
      <c r="D4" s="7">
        <f t="shared" si="0"/>
        <v>23233</v>
      </c>
      <c r="E4" s="7">
        <f t="shared" si="0"/>
        <v>24355</v>
      </c>
      <c r="F4" s="7">
        <f t="shared" si="0"/>
        <v>24434</v>
      </c>
      <c r="G4" s="7">
        <f t="shared" si="0"/>
        <v>23909</v>
      </c>
      <c r="H4" s="7">
        <f t="shared" si="0"/>
        <v>23411</v>
      </c>
      <c r="I4" s="7">
        <f t="shared" si="0"/>
        <v>22304</v>
      </c>
      <c r="J4" s="7">
        <f t="shared" si="0"/>
        <v>21608</v>
      </c>
      <c r="K4" s="7">
        <f t="shared" ref="K4:L4" si="1">SUM(K5:K6)</f>
        <v>21973</v>
      </c>
      <c r="L4" s="7">
        <f t="shared" si="1"/>
        <v>22130</v>
      </c>
      <c r="M4" s="7"/>
    </row>
    <row r="5" spans="1:13" ht="12.5" x14ac:dyDescent="0.25">
      <c r="A5" s="4"/>
      <c r="B5" s="5" t="s">
        <v>4</v>
      </c>
      <c r="C5" s="26">
        <f>Undergrad!C29</f>
        <v>12092</v>
      </c>
      <c r="D5" s="26">
        <f>Undergrad!D29</f>
        <v>12718</v>
      </c>
      <c r="E5" s="26">
        <f>Undergrad!E29</f>
        <v>13261</v>
      </c>
      <c r="F5" s="26">
        <f>Undergrad!F29</f>
        <v>14115</v>
      </c>
      <c r="G5" s="26">
        <f>Undergrad!G29</f>
        <v>14612</v>
      </c>
      <c r="H5" s="26">
        <f>Undergrad!H29</f>
        <v>14573</v>
      </c>
      <c r="I5" s="26">
        <f>Undergrad!I29</f>
        <v>13962</v>
      </c>
      <c r="J5" s="26">
        <f>Undergrad!J29</f>
        <v>13504</v>
      </c>
      <c r="K5" s="26">
        <f>Undergrad!K29</f>
        <v>13337</v>
      </c>
      <c r="L5" s="26">
        <f>Undergrad!L29</f>
        <v>13106</v>
      </c>
      <c r="M5" s="26"/>
    </row>
    <row r="6" spans="1:13" ht="12.5" x14ac:dyDescent="0.25">
      <c r="A6" s="4"/>
      <c r="B6" s="5" t="s">
        <v>0</v>
      </c>
      <c r="C6" s="26">
        <f>Undergrad!C30</f>
        <v>10126</v>
      </c>
      <c r="D6" s="26">
        <f>Undergrad!D30</f>
        <v>10515</v>
      </c>
      <c r="E6" s="26">
        <f>Undergrad!E30</f>
        <v>11094</v>
      </c>
      <c r="F6" s="26">
        <f>Undergrad!F30</f>
        <v>10319</v>
      </c>
      <c r="G6" s="26">
        <f>Undergrad!G30</f>
        <v>9297</v>
      </c>
      <c r="H6" s="26">
        <f>Undergrad!H30</f>
        <v>8838</v>
      </c>
      <c r="I6" s="26">
        <f>Undergrad!I30</f>
        <v>8342</v>
      </c>
      <c r="J6" s="26">
        <f>Undergrad!J30</f>
        <v>8104</v>
      </c>
      <c r="K6" s="26">
        <f>Undergrad!K30</f>
        <v>8636</v>
      </c>
      <c r="L6" s="26">
        <f>Undergrad!L30</f>
        <v>9024</v>
      </c>
      <c r="M6" s="26"/>
    </row>
    <row r="7" spans="1:13" ht="12.5" x14ac:dyDescent="0.25">
      <c r="A7" s="4"/>
      <c r="B7" s="20" t="s">
        <v>20</v>
      </c>
      <c r="C7" s="21">
        <f t="shared" ref="C7:L7" si="2">C5/C4</f>
        <v>0.54424340624718692</v>
      </c>
      <c r="D7" s="21">
        <f t="shared" si="2"/>
        <v>0.54741101020100724</v>
      </c>
      <c r="E7" s="21">
        <f t="shared" si="2"/>
        <v>0.54448778484910698</v>
      </c>
      <c r="F7" s="21">
        <f t="shared" si="2"/>
        <v>0.57767864451174589</v>
      </c>
      <c r="G7" s="21">
        <f t="shared" si="2"/>
        <v>0.6111506127399724</v>
      </c>
      <c r="H7" s="21">
        <f t="shared" si="2"/>
        <v>0.62248515655033954</v>
      </c>
      <c r="I7" s="21">
        <f t="shared" si="2"/>
        <v>0.62598637015781922</v>
      </c>
      <c r="J7" s="21">
        <f t="shared" si="2"/>
        <v>0.62495372084413181</v>
      </c>
      <c r="K7" s="21">
        <f t="shared" si="2"/>
        <v>0.60697219314613393</v>
      </c>
      <c r="L7" s="21">
        <f t="shared" si="2"/>
        <v>0.59222774514234067</v>
      </c>
      <c r="M7" s="29"/>
    </row>
    <row r="8" spans="1:13" ht="12.5" hidden="1" x14ac:dyDescent="0.25">
      <c r="A8" s="4"/>
      <c r="B8" s="27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30"/>
    </row>
    <row r="9" spans="1:13" ht="12.5" hidden="1" x14ac:dyDescent="0.25">
      <c r="A9" s="19"/>
      <c r="B9" s="20" t="s">
        <v>27</v>
      </c>
      <c r="C9" s="21">
        <f t="shared" ref="C9:L9" si="3">C8/C4</f>
        <v>0</v>
      </c>
      <c r="D9" s="21">
        <f t="shared" si="3"/>
        <v>0</v>
      </c>
      <c r="E9" s="21">
        <f t="shared" si="3"/>
        <v>0</v>
      </c>
      <c r="F9" s="21">
        <f t="shared" si="3"/>
        <v>0</v>
      </c>
      <c r="G9" s="21">
        <f t="shared" si="3"/>
        <v>0</v>
      </c>
      <c r="H9" s="21">
        <f t="shared" si="3"/>
        <v>0</v>
      </c>
      <c r="I9" s="21">
        <f t="shared" si="3"/>
        <v>0</v>
      </c>
      <c r="J9" s="21">
        <f t="shared" si="3"/>
        <v>0</v>
      </c>
      <c r="K9" s="21">
        <f t="shared" si="3"/>
        <v>0</v>
      </c>
      <c r="L9" s="21">
        <f t="shared" si="3"/>
        <v>0</v>
      </c>
      <c r="M9" s="29"/>
    </row>
    <row r="10" spans="1:13" ht="12.5" x14ac:dyDescent="0.25">
      <c r="A10" s="3" t="s">
        <v>17</v>
      </c>
      <c r="B10" s="3"/>
      <c r="C10" s="7">
        <f t="shared" ref="C10:L10" si="4">SUM(C11:C12)</f>
        <v>5787</v>
      </c>
      <c r="D10" s="7">
        <f t="shared" si="4"/>
        <v>5669</v>
      </c>
      <c r="E10" s="7">
        <f t="shared" si="4"/>
        <v>5678</v>
      </c>
      <c r="F10" s="7">
        <f t="shared" si="4"/>
        <v>5782</v>
      </c>
      <c r="G10" s="7">
        <f t="shared" si="4"/>
        <v>5808</v>
      </c>
      <c r="H10" s="7">
        <f t="shared" si="4"/>
        <v>5874</v>
      </c>
      <c r="I10" s="7">
        <f t="shared" si="4"/>
        <v>6141</v>
      </c>
      <c r="J10" s="7">
        <f t="shared" si="4"/>
        <v>6415</v>
      </c>
      <c r="K10" s="7">
        <f t="shared" si="4"/>
        <v>6156</v>
      </c>
      <c r="L10" s="7">
        <f t="shared" si="4"/>
        <v>6079</v>
      </c>
      <c r="M10" s="7"/>
    </row>
    <row r="11" spans="1:13" ht="12.5" x14ac:dyDescent="0.25">
      <c r="A11" s="3"/>
      <c r="B11" s="5" t="s">
        <v>4</v>
      </c>
      <c r="C11" s="6">
        <f>Grad!C23</f>
        <v>2604</v>
      </c>
      <c r="D11" s="6">
        <f>Grad!D23</f>
        <v>2591</v>
      </c>
      <c r="E11" s="6">
        <f>Grad!E23</f>
        <v>2657</v>
      </c>
      <c r="F11" s="6">
        <f>Grad!F23</f>
        <v>2748</v>
      </c>
      <c r="G11" s="6">
        <f>Grad!G23</f>
        <v>2840</v>
      </c>
      <c r="H11" s="6">
        <f>Grad!H23</f>
        <v>2874</v>
      </c>
      <c r="I11" s="6">
        <f>Grad!I23</f>
        <v>2966</v>
      </c>
      <c r="J11" s="6">
        <f>Grad!J23</f>
        <v>3013</v>
      </c>
      <c r="K11" s="6">
        <f>Grad!K23</f>
        <v>2855</v>
      </c>
      <c r="L11" s="6">
        <f>Grad!L23</f>
        <v>2678</v>
      </c>
      <c r="M11" s="6"/>
    </row>
    <row r="12" spans="1:13" ht="12.5" x14ac:dyDescent="0.25">
      <c r="A12" s="3"/>
      <c r="B12" s="5" t="s">
        <v>0</v>
      </c>
      <c r="C12" s="6">
        <f>Grad!C24</f>
        <v>3183</v>
      </c>
      <c r="D12" s="6">
        <f>Grad!D24</f>
        <v>3078</v>
      </c>
      <c r="E12" s="6">
        <f>Grad!E24</f>
        <v>3021</v>
      </c>
      <c r="F12" s="6">
        <f>Grad!F24</f>
        <v>3034</v>
      </c>
      <c r="G12" s="6">
        <f>Grad!G24</f>
        <v>2968</v>
      </c>
      <c r="H12" s="6">
        <f>Grad!H24</f>
        <v>3000</v>
      </c>
      <c r="I12" s="6">
        <f>Grad!I24</f>
        <v>3175</v>
      </c>
      <c r="J12" s="6">
        <f>Grad!J24</f>
        <v>3402</v>
      </c>
      <c r="K12" s="6">
        <f>Grad!K24</f>
        <v>3301</v>
      </c>
      <c r="L12" s="6">
        <f>Grad!L24</f>
        <v>3401</v>
      </c>
      <c r="M12" s="6"/>
    </row>
    <row r="13" spans="1:13" ht="12.5" x14ac:dyDescent="0.25">
      <c r="A13" s="24"/>
      <c r="B13" s="20" t="s">
        <v>20</v>
      </c>
      <c r="C13" s="21">
        <f t="shared" ref="C13:L13" si="5">C11/C10</f>
        <v>0.44997407983411092</v>
      </c>
      <c r="D13" s="21">
        <f t="shared" si="5"/>
        <v>0.45704709825366024</v>
      </c>
      <c r="E13" s="21">
        <f t="shared" si="5"/>
        <v>0.46794646002113421</v>
      </c>
      <c r="F13" s="21">
        <f t="shared" si="5"/>
        <v>0.47526807333102733</v>
      </c>
      <c r="G13" s="21">
        <f t="shared" si="5"/>
        <v>0.48898071625344353</v>
      </c>
      <c r="H13" s="21">
        <f t="shared" si="5"/>
        <v>0.48927477017364657</v>
      </c>
      <c r="I13" s="21">
        <f t="shared" si="5"/>
        <v>0.48298322748737993</v>
      </c>
      <c r="J13" s="21">
        <f t="shared" si="5"/>
        <v>0.46968043647700702</v>
      </c>
      <c r="K13" s="21">
        <f t="shared" si="5"/>
        <v>0.46377517868745938</v>
      </c>
      <c r="L13" s="21">
        <f t="shared" si="5"/>
        <v>0.44053298239842081</v>
      </c>
      <c r="M13" s="29"/>
    </row>
    <row r="14" spans="1:13" ht="12.5" hidden="1" x14ac:dyDescent="0.25">
      <c r="A14" s="3"/>
      <c r="B14" s="5" t="s">
        <v>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2.5" hidden="1" x14ac:dyDescent="0.25">
      <c r="A15" s="3"/>
      <c r="B15" s="20" t="s">
        <v>27</v>
      </c>
      <c r="C15" s="21">
        <f t="shared" ref="C15:L15" si="6">C14/C10</f>
        <v>0</v>
      </c>
      <c r="D15" s="21">
        <f t="shared" si="6"/>
        <v>0</v>
      </c>
      <c r="E15" s="21">
        <f t="shared" si="6"/>
        <v>0</v>
      </c>
      <c r="F15" s="21">
        <f t="shared" si="6"/>
        <v>0</v>
      </c>
      <c r="G15" s="21">
        <f t="shared" si="6"/>
        <v>0</v>
      </c>
      <c r="H15" s="21">
        <f t="shared" si="6"/>
        <v>0</v>
      </c>
      <c r="I15" s="21">
        <f t="shared" si="6"/>
        <v>0</v>
      </c>
      <c r="J15" s="21">
        <f t="shared" si="6"/>
        <v>0</v>
      </c>
      <c r="K15" s="21">
        <f t="shared" si="6"/>
        <v>0</v>
      </c>
      <c r="L15" s="21">
        <f t="shared" si="6"/>
        <v>0</v>
      </c>
      <c r="M15" s="29"/>
    </row>
    <row r="16" spans="1:13" ht="12.5" x14ac:dyDescent="0.25">
      <c r="A16" s="3" t="s">
        <v>18</v>
      </c>
      <c r="B16" s="3"/>
      <c r="C16" s="7">
        <f t="shared" ref="C16:L16" si="7">SUM(C17:C18)</f>
        <v>1812</v>
      </c>
      <c r="D16" s="7">
        <f t="shared" si="7"/>
        <v>1799</v>
      </c>
      <c r="E16" s="7">
        <f t="shared" si="7"/>
        <v>1835</v>
      </c>
      <c r="F16" s="7">
        <f t="shared" si="7"/>
        <v>1847</v>
      </c>
      <c r="G16" s="7">
        <f t="shared" si="7"/>
        <v>1841</v>
      </c>
      <c r="H16" s="7">
        <f t="shared" si="7"/>
        <v>1857</v>
      </c>
      <c r="I16" s="7">
        <f t="shared" si="7"/>
        <v>1873</v>
      </c>
      <c r="J16" s="7">
        <f t="shared" si="7"/>
        <v>1886</v>
      </c>
      <c r="K16" s="7">
        <f t="shared" si="7"/>
        <v>1886</v>
      </c>
      <c r="L16" s="7">
        <f t="shared" si="7"/>
        <v>1833</v>
      </c>
      <c r="M16" s="7"/>
    </row>
    <row r="17" spans="1:13" ht="12.5" x14ac:dyDescent="0.25">
      <c r="A17" s="3"/>
      <c r="B17" s="5" t="s">
        <v>4</v>
      </c>
      <c r="C17" s="6">
        <f>Prof_PGT!C23</f>
        <v>1169</v>
      </c>
      <c r="D17" s="6">
        <f>Prof_PGT!D23</f>
        <v>1143</v>
      </c>
      <c r="E17" s="6">
        <f>Prof_PGT!E23</f>
        <v>1137</v>
      </c>
      <c r="F17" s="6">
        <f>Prof_PGT!F23</f>
        <v>1155</v>
      </c>
      <c r="G17" s="6">
        <f>Prof_PGT!G23</f>
        <v>1175</v>
      </c>
      <c r="H17" s="6">
        <f>Prof_PGT!H23</f>
        <v>1179</v>
      </c>
      <c r="I17" s="6">
        <f>Prof_PGT!I23</f>
        <v>1179</v>
      </c>
      <c r="J17" s="6">
        <f>Prof_PGT!J23</f>
        <v>1140</v>
      </c>
      <c r="K17" s="6">
        <f>Prof_PGT!K23</f>
        <v>1116</v>
      </c>
      <c r="L17" s="6">
        <f>Prof_PGT!L23</f>
        <v>1101</v>
      </c>
      <c r="M17" s="6"/>
    </row>
    <row r="18" spans="1:13" ht="12.5" x14ac:dyDescent="0.25">
      <c r="A18" s="3"/>
      <c r="B18" s="5" t="s">
        <v>0</v>
      </c>
      <c r="C18" s="6">
        <f>Prof_PGT!C24</f>
        <v>643</v>
      </c>
      <c r="D18" s="6">
        <f>Prof_PGT!D24</f>
        <v>656</v>
      </c>
      <c r="E18" s="6">
        <f>Prof_PGT!E24</f>
        <v>698</v>
      </c>
      <c r="F18" s="6">
        <f>Prof_PGT!F24</f>
        <v>692</v>
      </c>
      <c r="G18" s="6">
        <f>Prof_PGT!G24</f>
        <v>666</v>
      </c>
      <c r="H18" s="6">
        <f>Prof_PGT!H24</f>
        <v>678</v>
      </c>
      <c r="I18" s="6">
        <f>Prof_PGT!I24</f>
        <v>694</v>
      </c>
      <c r="J18" s="6">
        <f>Prof_PGT!J24</f>
        <v>746</v>
      </c>
      <c r="K18" s="6">
        <f>Prof_PGT!K24</f>
        <v>770</v>
      </c>
      <c r="L18" s="6">
        <f>Prof_PGT!L24</f>
        <v>732</v>
      </c>
      <c r="M18" s="6"/>
    </row>
    <row r="19" spans="1:13" ht="12.5" x14ac:dyDescent="0.25">
      <c r="A19" s="3"/>
      <c r="B19" s="20" t="s">
        <v>20</v>
      </c>
      <c r="C19" s="21">
        <f t="shared" ref="C19:L19" si="8">C17/C16</f>
        <v>0.64514348785871967</v>
      </c>
      <c r="D19" s="21">
        <f t="shared" si="8"/>
        <v>0.63535297387437462</v>
      </c>
      <c r="E19" s="21">
        <f t="shared" si="8"/>
        <v>0.61961852861035427</v>
      </c>
      <c r="F19" s="21">
        <f t="shared" si="8"/>
        <v>0.62533838657282081</v>
      </c>
      <c r="G19" s="21">
        <f t="shared" si="8"/>
        <v>0.63824008690928846</v>
      </c>
      <c r="H19" s="21">
        <f t="shared" si="8"/>
        <v>0.63489499192245558</v>
      </c>
      <c r="I19" s="21">
        <f t="shared" si="8"/>
        <v>0.6294714361986119</v>
      </c>
      <c r="J19" s="21">
        <f t="shared" si="8"/>
        <v>0.6044538706256628</v>
      </c>
      <c r="K19" s="21">
        <f t="shared" si="8"/>
        <v>0.59172852598091197</v>
      </c>
      <c r="L19" s="21">
        <f t="shared" si="8"/>
        <v>0.60065466448445171</v>
      </c>
      <c r="M19" s="29"/>
    </row>
    <row r="20" spans="1:13" ht="12.5" hidden="1" x14ac:dyDescent="0.25">
      <c r="A20" s="3"/>
      <c r="B20" s="5" t="s">
        <v>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5" hidden="1" x14ac:dyDescent="0.25">
      <c r="A21" s="3"/>
      <c r="B21" s="9" t="s">
        <v>27</v>
      </c>
      <c r="C21" s="29">
        <f t="shared" ref="C21:L21" si="9">C20/C16</f>
        <v>0</v>
      </c>
      <c r="D21" s="29">
        <f t="shared" si="9"/>
        <v>0</v>
      </c>
      <c r="E21" s="29">
        <f t="shared" si="9"/>
        <v>0</v>
      </c>
      <c r="F21" s="29">
        <f t="shared" si="9"/>
        <v>0</v>
      </c>
      <c r="G21" s="29">
        <f t="shared" si="9"/>
        <v>0</v>
      </c>
      <c r="H21" s="29">
        <f t="shared" si="9"/>
        <v>0</v>
      </c>
      <c r="I21" s="29">
        <f t="shared" si="9"/>
        <v>0</v>
      </c>
      <c r="J21" s="29">
        <f t="shared" si="9"/>
        <v>0</v>
      </c>
      <c r="K21" s="29">
        <f t="shared" si="9"/>
        <v>0</v>
      </c>
      <c r="L21" s="29">
        <f t="shared" si="9"/>
        <v>0</v>
      </c>
      <c r="M21" s="29"/>
    </row>
    <row r="22" spans="1:13" ht="12.5" x14ac:dyDescent="0.25">
      <c r="A22" s="36" t="s">
        <v>31</v>
      </c>
      <c r="B22" s="37"/>
      <c r="C22" s="38">
        <f>SUM(C23:C24)</f>
        <v>29817</v>
      </c>
      <c r="D22" s="38">
        <f t="shared" ref="D22:L22" si="10">SUM(D23:D24)</f>
        <v>30701</v>
      </c>
      <c r="E22" s="38">
        <f t="shared" si="10"/>
        <v>31868</v>
      </c>
      <c r="F22" s="38">
        <f t="shared" si="10"/>
        <v>32063</v>
      </c>
      <c r="G22" s="38">
        <f t="shared" si="10"/>
        <v>31558</v>
      </c>
      <c r="H22" s="38">
        <f t="shared" si="10"/>
        <v>31142</v>
      </c>
      <c r="I22" s="38">
        <f t="shared" si="10"/>
        <v>30318</v>
      </c>
      <c r="J22" s="38">
        <f t="shared" si="10"/>
        <v>29909</v>
      </c>
      <c r="K22" s="38">
        <f t="shared" si="10"/>
        <v>30015</v>
      </c>
      <c r="L22" s="38">
        <f t="shared" si="10"/>
        <v>30042</v>
      </c>
      <c r="M22" s="7"/>
    </row>
    <row r="23" spans="1:13" ht="12.5" x14ac:dyDescent="0.25">
      <c r="A23" s="3"/>
      <c r="B23" s="5" t="s">
        <v>4</v>
      </c>
      <c r="C23" s="6">
        <f>+C5+C11+C17</f>
        <v>15865</v>
      </c>
      <c r="D23" s="6">
        <f t="shared" ref="D23:L23" si="11">+D5+D11+D17</f>
        <v>16452</v>
      </c>
      <c r="E23" s="6">
        <f t="shared" si="11"/>
        <v>17055</v>
      </c>
      <c r="F23" s="6">
        <f t="shared" si="11"/>
        <v>18018</v>
      </c>
      <c r="G23" s="6">
        <f t="shared" si="11"/>
        <v>18627</v>
      </c>
      <c r="H23" s="6">
        <f t="shared" si="11"/>
        <v>18626</v>
      </c>
      <c r="I23" s="6">
        <f t="shared" si="11"/>
        <v>18107</v>
      </c>
      <c r="J23" s="6">
        <f t="shared" si="11"/>
        <v>17657</v>
      </c>
      <c r="K23" s="6">
        <f t="shared" si="11"/>
        <v>17308</v>
      </c>
      <c r="L23" s="6">
        <f t="shared" si="11"/>
        <v>16885</v>
      </c>
      <c r="M23" s="29"/>
    </row>
    <row r="24" spans="1:13" ht="12.5" x14ac:dyDescent="0.25">
      <c r="A24" s="3"/>
      <c r="B24" s="5" t="s">
        <v>0</v>
      </c>
      <c r="C24" s="6">
        <f>+C6+C12+C18</f>
        <v>13952</v>
      </c>
      <c r="D24" s="6">
        <f t="shared" ref="D24:L24" si="12">+D6+D12+D18</f>
        <v>14249</v>
      </c>
      <c r="E24" s="6">
        <f t="shared" si="12"/>
        <v>14813</v>
      </c>
      <c r="F24" s="6">
        <f t="shared" si="12"/>
        <v>14045</v>
      </c>
      <c r="G24" s="6">
        <f t="shared" si="12"/>
        <v>12931</v>
      </c>
      <c r="H24" s="6">
        <f t="shared" si="12"/>
        <v>12516</v>
      </c>
      <c r="I24" s="6">
        <f t="shared" si="12"/>
        <v>12211</v>
      </c>
      <c r="J24" s="6">
        <f t="shared" si="12"/>
        <v>12252</v>
      </c>
      <c r="K24" s="6">
        <f t="shared" si="12"/>
        <v>12707</v>
      </c>
      <c r="L24" s="6">
        <f t="shared" si="12"/>
        <v>13157</v>
      </c>
      <c r="M24" s="29"/>
    </row>
    <row r="25" spans="1:13" ht="12.5" x14ac:dyDescent="0.25">
      <c r="A25" s="2"/>
      <c r="B25" s="11" t="s">
        <v>20</v>
      </c>
      <c r="C25" s="18">
        <f>C23/C22</f>
        <v>0.532079015326827</v>
      </c>
      <c r="D25" s="18">
        <f t="shared" ref="D25:L25" si="13">D23/D22</f>
        <v>0.53587831015276377</v>
      </c>
      <c r="E25" s="18">
        <f t="shared" si="13"/>
        <v>0.53517635245387218</v>
      </c>
      <c r="F25" s="18">
        <f t="shared" si="13"/>
        <v>0.56195614883198708</v>
      </c>
      <c r="G25" s="18">
        <f t="shared" si="13"/>
        <v>0.59024653019836493</v>
      </c>
      <c r="H25" s="18">
        <f t="shared" si="13"/>
        <v>0.59809903024853894</v>
      </c>
      <c r="I25" s="18">
        <f t="shared" si="13"/>
        <v>0.59723596543307611</v>
      </c>
      <c r="J25" s="18">
        <f t="shared" si="13"/>
        <v>0.59035741749974924</v>
      </c>
      <c r="K25" s="18">
        <f t="shared" si="13"/>
        <v>0.57664501082791941</v>
      </c>
      <c r="L25" s="18">
        <f t="shared" si="13"/>
        <v>0.56204646827774452</v>
      </c>
      <c r="M25" s="29"/>
    </row>
    <row r="26" spans="1:13" ht="12.5" hidden="1" x14ac:dyDescent="0.25">
      <c r="A26" s="3"/>
      <c r="B26" s="5" t="s">
        <v>5</v>
      </c>
      <c r="C26" s="6">
        <f>+C8+C14+C20</f>
        <v>0</v>
      </c>
      <c r="D26" s="6">
        <f t="shared" ref="D26:L26" si="14">+D8+D14+D20</f>
        <v>0</v>
      </c>
      <c r="E26" s="6">
        <f t="shared" si="14"/>
        <v>0</v>
      </c>
      <c r="F26" s="6">
        <f t="shared" si="14"/>
        <v>0</v>
      </c>
      <c r="G26" s="6">
        <f t="shared" si="14"/>
        <v>0</v>
      </c>
      <c r="H26" s="6">
        <f t="shared" si="14"/>
        <v>0</v>
      </c>
      <c r="I26" s="6">
        <f t="shared" si="14"/>
        <v>0</v>
      </c>
      <c r="J26" s="6">
        <f t="shared" si="14"/>
        <v>0</v>
      </c>
      <c r="K26" s="6">
        <f t="shared" si="14"/>
        <v>0</v>
      </c>
      <c r="L26" s="6">
        <f t="shared" si="14"/>
        <v>0</v>
      </c>
      <c r="M26" s="29"/>
    </row>
    <row r="27" spans="1:13" ht="12.5" hidden="1" x14ac:dyDescent="0.25">
      <c r="A27" s="2"/>
      <c r="B27" s="11" t="s">
        <v>27</v>
      </c>
      <c r="C27" s="18">
        <f t="shared" ref="C27:L27" si="15">C26/C22</f>
        <v>0</v>
      </c>
      <c r="D27" s="18">
        <f t="shared" si="15"/>
        <v>0</v>
      </c>
      <c r="E27" s="18">
        <f t="shared" si="15"/>
        <v>0</v>
      </c>
      <c r="F27" s="18">
        <f t="shared" si="15"/>
        <v>0</v>
      </c>
      <c r="G27" s="18">
        <f t="shared" si="15"/>
        <v>0</v>
      </c>
      <c r="H27" s="18">
        <f t="shared" si="15"/>
        <v>0</v>
      </c>
      <c r="I27" s="18">
        <f t="shared" si="15"/>
        <v>0</v>
      </c>
      <c r="J27" s="18">
        <f t="shared" si="15"/>
        <v>0</v>
      </c>
      <c r="K27" s="18">
        <f t="shared" si="15"/>
        <v>0</v>
      </c>
      <c r="L27" s="18">
        <f t="shared" si="15"/>
        <v>0</v>
      </c>
      <c r="M27" s="29"/>
    </row>
    <row r="28" spans="1:13" ht="12.5" x14ac:dyDescent="0.25">
      <c r="A28" s="3" t="s">
        <v>19</v>
      </c>
      <c r="B28" s="3"/>
      <c r="C28" s="7">
        <f t="shared" ref="C28:L28" si="16">SUM(C29:C30)</f>
        <v>1417</v>
      </c>
      <c r="D28" s="7">
        <f t="shared" si="16"/>
        <v>1306</v>
      </c>
      <c r="E28" s="7">
        <f t="shared" si="16"/>
        <v>1323</v>
      </c>
      <c r="F28" s="7">
        <f t="shared" si="16"/>
        <v>1398</v>
      </c>
      <c r="G28" s="7">
        <f t="shared" si="16"/>
        <v>1292</v>
      </c>
      <c r="H28" s="7">
        <f t="shared" si="16"/>
        <v>1295</v>
      </c>
      <c r="I28" s="7">
        <f t="shared" si="16"/>
        <v>1282</v>
      </c>
      <c r="J28" s="7">
        <f t="shared" si="16"/>
        <v>1297</v>
      </c>
      <c r="K28" s="7">
        <f t="shared" si="16"/>
        <v>1302</v>
      </c>
      <c r="L28" s="7">
        <f t="shared" si="16"/>
        <v>1410</v>
      </c>
      <c r="M28" s="7"/>
    </row>
    <row r="29" spans="1:13" ht="12.5" x14ac:dyDescent="0.25">
      <c r="A29" s="3"/>
      <c r="B29" s="5" t="s">
        <v>4</v>
      </c>
      <c r="C29" s="6">
        <f>Prof_PGT!C29</f>
        <v>1121</v>
      </c>
      <c r="D29" s="6">
        <f>Prof_PGT!D29</f>
        <v>1023</v>
      </c>
      <c r="E29" s="6">
        <f>Prof_PGT!E29</f>
        <v>1052</v>
      </c>
      <c r="F29" s="6">
        <f>Prof_PGT!F29</f>
        <v>1115</v>
      </c>
      <c r="G29" s="6">
        <f>Prof_PGT!G29</f>
        <v>1016</v>
      </c>
      <c r="H29" s="6">
        <f>Prof_PGT!H29</f>
        <v>1020</v>
      </c>
      <c r="I29" s="6">
        <f>Prof_PGT!I29</f>
        <v>1001</v>
      </c>
      <c r="J29" s="6">
        <f>Prof_PGT!J29</f>
        <v>1021</v>
      </c>
      <c r="K29" s="6">
        <f>Prof_PGT!K29</f>
        <v>1025</v>
      </c>
      <c r="L29" s="6">
        <f>Prof_PGT!L29</f>
        <v>1099</v>
      </c>
      <c r="M29" s="6"/>
    </row>
    <row r="30" spans="1:13" ht="12.5" x14ac:dyDescent="0.25">
      <c r="A30" s="3"/>
      <c r="B30" s="5" t="s">
        <v>0</v>
      </c>
      <c r="C30" s="6">
        <f>Prof_PGT!C30</f>
        <v>296</v>
      </c>
      <c r="D30" s="6">
        <f>Prof_PGT!D30</f>
        <v>283</v>
      </c>
      <c r="E30" s="6">
        <f>Prof_PGT!E30</f>
        <v>271</v>
      </c>
      <c r="F30" s="6">
        <f>Prof_PGT!F30</f>
        <v>283</v>
      </c>
      <c r="G30" s="6">
        <f>Prof_PGT!G30</f>
        <v>276</v>
      </c>
      <c r="H30" s="6">
        <f>Prof_PGT!H30</f>
        <v>275</v>
      </c>
      <c r="I30" s="6">
        <f>Prof_PGT!I30</f>
        <v>281</v>
      </c>
      <c r="J30" s="6">
        <f>Prof_PGT!J30</f>
        <v>276</v>
      </c>
      <c r="K30" s="6">
        <f>Prof_PGT!K30</f>
        <v>277</v>
      </c>
      <c r="L30" s="6">
        <f>Prof_PGT!L30</f>
        <v>311</v>
      </c>
      <c r="M30" s="6"/>
    </row>
    <row r="31" spans="1:13" ht="12.5" x14ac:dyDescent="0.25">
      <c r="A31" s="3"/>
      <c r="B31" s="20" t="s">
        <v>20</v>
      </c>
      <c r="C31" s="21">
        <f t="shared" ref="C31:L31" si="17">C29/C28</f>
        <v>0.79110797459421311</v>
      </c>
      <c r="D31" s="21">
        <f t="shared" si="17"/>
        <v>0.78330781010719752</v>
      </c>
      <c r="E31" s="21">
        <f t="shared" si="17"/>
        <v>0.79516250944822375</v>
      </c>
      <c r="F31" s="21">
        <f t="shared" si="17"/>
        <v>0.79756795422031479</v>
      </c>
      <c r="G31" s="21">
        <f t="shared" si="17"/>
        <v>0.78637770897832815</v>
      </c>
      <c r="H31" s="21">
        <f t="shared" si="17"/>
        <v>0.78764478764478763</v>
      </c>
      <c r="I31" s="21">
        <f t="shared" si="17"/>
        <v>0.78081123244929795</v>
      </c>
      <c r="J31" s="21">
        <f t="shared" si="17"/>
        <v>0.787201233616037</v>
      </c>
      <c r="K31" s="21">
        <f t="shared" si="17"/>
        <v>0.78725038402457759</v>
      </c>
      <c r="L31" s="21">
        <f t="shared" si="17"/>
        <v>0.77943262411347514</v>
      </c>
      <c r="M31" s="29"/>
    </row>
    <row r="32" spans="1:13" ht="12.5" hidden="1" x14ac:dyDescent="0.25">
      <c r="A32" s="3"/>
      <c r="B32" s="5" t="s">
        <v>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idden="1" x14ac:dyDescent="0.3">
      <c r="B33" s="9" t="s">
        <v>27</v>
      </c>
      <c r="C33" s="29">
        <f t="shared" ref="C33:L33" si="18">C31/C30</f>
        <v>2.6726620763318013E-3</v>
      </c>
      <c r="D33" s="29">
        <f t="shared" si="18"/>
        <v>2.7678721205201327E-3</v>
      </c>
      <c r="E33" s="29">
        <f t="shared" si="18"/>
        <v>2.934179001653962E-3</v>
      </c>
      <c r="F33" s="29">
        <f t="shared" si="18"/>
        <v>2.818261322333268E-3</v>
      </c>
      <c r="G33" s="29">
        <f t="shared" si="18"/>
        <v>2.8491945977475656E-3</v>
      </c>
      <c r="H33" s="29">
        <f t="shared" si="18"/>
        <v>2.8641628641628641E-3</v>
      </c>
      <c r="I33" s="29">
        <f t="shared" si="18"/>
        <v>2.7786876599619143E-3</v>
      </c>
      <c r="J33" s="29">
        <f t="shared" si="18"/>
        <v>2.8521783826668005E-3</v>
      </c>
      <c r="K33" s="29">
        <f t="shared" si="18"/>
        <v>2.8420591481031683E-3</v>
      </c>
      <c r="L33" s="29">
        <f t="shared" si="18"/>
        <v>2.5062142254452576E-3</v>
      </c>
      <c r="M33" s="29"/>
    </row>
    <row r="34" spans="1:13" ht="12.5" x14ac:dyDescent="0.25">
      <c r="A34" s="36" t="s">
        <v>12</v>
      </c>
      <c r="B34" s="37"/>
      <c r="C34" s="38">
        <f>SUM(C35:C36)</f>
        <v>31234</v>
      </c>
      <c r="D34" s="38">
        <f t="shared" ref="D34:L34" si="19">SUM(D35:D36)</f>
        <v>32007</v>
      </c>
      <c r="E34" s="38">
        <f t="shared" si="19"/>
        <v>33191</v>
      </c>
      <c r="F34" s="38">
        <f t="shared" si="19"/>
        <v>33461</v>
      </c>
      <c r="G34" s="38">
        <f t="shared" si="19"/>
        <v>32850</v>
      </c>
      <c r="H34" s="38">
        <f t="shared" si="19"/>
        <v>32437</v>
      </c>
      <c r="I34" s="38">
        <f t="shared" si="19"/>
        <v>31600</v>
      </c>
      <c r="J34" s="38">
        <f t="shared" si="19"/>
        <v>31206</v>
      </c>
      <c r="K34" s="38">
        <f t="shared" si="19"/>
        <v>31317</v>
      </c>
      <c r="L34" s="38">
        <f t="shared" si="19"/>
        <v>31452</v>
      </c>
      <c r="M34" s="7"/>
    </row>
    <row r="35" spans="1:13" ht="12.5" x14ac:dyDescent="0.25">
      <c r="A35" s="3"/>
      <c r="B35" s="5" t="s">
        <v>4</v>
      </c>
      <c r="C35" s="6">
        <f t="shared" ref="C35:L35" si="20">SUM(C5,C11,C17,C29)</f>
        <v>16986</v>
      </c>
      <c r="D35" s="6">
        <f t="shared" si="20"/>
        <v>17475</v>
      </c>
      <c r="E35" s="6">
        <f t="shared" si="20"/>
        <v>18107</v>
      </c>
      <c r="F35" s="6">
        <f t="shared" si="20"/>
        <v>19133</v>
      </c>
      <c r="G35" s="6">
        <f t="shared" si="20"/>
        <v>19643</v>
      </c>
      <c r="H35" s="6">
        <f t="shared" si="20"/>
        <v>19646</v>
      </c>
      <c r="I35" s="6">
        <f t="shared" si="20"/>
        <v>19108</v>
      </c>
      <c r="J35" s="6">
        <f t="shared" si="20"/>
        <v>18678</v>
      </c>
      <c r="K35" s="6">
        <f t="shared" si="20"/>
        <v>18333</v>
      </c>
      <c r="L35" s="6">
        <f t="shared" si="20"/>
        <v>17984</v>
      </c>
      <c r="M35" s="6"/>
    </row>
    <row r="36" spans="1:13" ht="12.5" x14ac:dyDescent="0.25">
      <c r="A36" s="3"/>
      <c r="B36" s="5" t="s">
        <v>0</v>
      </c>
      <c r="C36" s="6">
        <f t="shared" ref="C36:L36" si="21">SUM(C6,C12,C18,C30)</f>
        <v>14248</v>
      </c>
      <c r="D36" s="6">
        <f t="shared" si="21"/>
        <v>14532</v>
      </c>
      <c r="E36" s="6">
        <f t="shared" si="21"/>
        <v>15084</v>
      </c>
      <c r="F36" s="6">
        <f t="shared" si="21"/>
        <v>14328</v>
      </c>
      <c r="G36" s="6">
        <f t="shared" si="21"/>
        <v>13207</v>
      </c>
      <c r="H36" s="6">
        <f t="shared" si="21"/>
        <v>12791</v>
      </c>
      <c r="I36" s="6">
        <f t="shared" si="21"/>
        <v>12492</v>
      </c>
      <c r="J36" s="6">
        <f t="shared" si="21"/>
        <v>12528</v>
      </c>
      <c r="K36" s="6">
        <f t="shared" si="21"/>
        <v>12984</v>
      </c>
      <c r="L36" s="6">
        <f t="shared" si="21"/>
        <v>13468</v>
      </c>
      <c r="M36" s="6"/>
    </row>
    <row r="37" spans="1:13" ht="12.5" x14ac:dyDescent="0.25">
      <c r="A37" s="3"/>
      <c r="B37" s="20" t="s">
        <v>20</v>
      </c>
      <c r="C37" s="21">
        <f t="shared" ref="C37:L37" si="22">C35/C34</f>
        <v>0.54383044118588719</v>
      </c>
      <c r="D37" s="21">
        <f t="shared" si="22"/>
        <v>0.54597431811791175</v>
      </c>
      <c r="E37" s="21">
        <f t="shared" si="22"/>
        <v>0.54553945346630106</v>
      </c>
      <c r="F37" s="21">
        <f t="shared" si="22"/>
        <v>0.57180000597710767</v>
      </c>
      <c r="G37" s="21">
        <f t="shared" si="22"/>
        <v>0.59796042617960421</v>
      </c>
      <c r="H37" s="21">
        <f t="shared" si="22"/>
        <v>0.60566636865308132</v>
      </c>
      <c r="I37" s="21">
        <f t="shared" si="22"/>
        <v>0.60468354430379745</v>
      </c>
      <c r="J37" s="21">
        <f t="shared" si="22"/>
        <v>0.59853874254950967</v>
      </c>
      <c r="K37" s="21">
        <f t="shared" si="22"/>
        <v>0.58540090046939364</v>
      </c>
      <c r="L37" s="21">
        <f t="shared" si="22"/>
        <v>0.57179193691975072</v>
      </c>
      <c r="M37" s="29"/>
    </row>
    <row r="38" spans="1:13" ht="12.5" hidden="1" x14ac:dyDescent="0.25">
      <c r="A38" s="3"/>
      <c r="B38" s="5" t="s">
        <v>5</v>
      </c>
      <c r="C38" s="6">
        <f t="shared" ref="C38:L38" si="23">SUM(C8,C14,C20,C32)</f>
        <v>0</v>
      </c>
      <c r="D38" s="6">
        <f t="shared" si="23"/>
        <v>0</v>
      </c>
      <c r="E38" s="6">
        <f t="shared" si="23"/>
        <v>0</v>
      </c>
      <c r="F38" s="6">
        <f t="shared" si="23"/>
        <v>0</v>
      </c>
      <c r="G38" s="6">
        <f t="shared" si="23"/>
        <v>0</v>
      </c>
      <c r="H38" s="6">
        <f t="shared" si="23"/>
        <v>0</v>
      </c>
      <c r="I38" s="6">
        <f t="shared" si="23"/>
        <v>0</v>
      </c>
      <c r="J38" s="6">
        <f t="shared" si="23"/>
        <v>0</v>
      </c>
      <c r="K38" s="6">
        <f t="shared" si="23"/>
        <v>0</v>
      </c>
      <c r="L38" s="6">
        <f t="shared" si="23"/>
        <v>0</v>
      </c>
      <c r="M38" s="6"/>
    </row>
    <row r="39" spans="1:13" ht="12.5" hidden="1" x14ac:dyDescent="0.25">
      <c r="A39" s="2"/>
      <c r="B39" s="11" t="s">
        <v>27</v>
      </c>
      <c r="C39" s="18">
        <f t="shared" ref="C39:L39" si="24">C38/C34</f>
        <v>0</v>
      </c>
      <c r="D39" s="18">
        <f t="shared" si="24"/>
        <v>0</v>
      </c>
      <c r="E39" s="18">
        <f t="shared" si="24"/>
        <v>0</v>
      </c>
      <c r="F39" s="18">
        <f t="shared" si="24"/>
        <v>0</v>
      </c>
      <c r="G39" s="18">
        <f t="shared" si="24"/>
        <v>0</v>
      </c>
      <c r="H39" s="18">
        <f t="shared" si="24"/>
        <v>0</v>
      </c>
      <c r="I39" s="18">
        <f t="shared" si="24"/>
        <v>0</v>
      </c>
      <c r="J39" s="18">
        <f t="shared" si="24"/>
        <v>0</v>
      </c>
      <c r="K39" s="18">
        <f t="shared" si="24"/>
        <v>0</v>
      </c>
      <c r="L39" s="18">
        <f t="shared" si="24"/>
        <v>0</v>
      </c>
      <c r="M39" s="18"/>
    </row>
    <row r="40" spans="1:13" ht="12.5" x14ac:dyDescent="0.25">
      <c r="A40" s="4" t="s">
        <v>25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5" x14ac:dyDescent="0.25">
      <c r="A41" s="22" t="s">
        <v>32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5" x14ac:dyDescent="0.25">
      <c r="A42" s="2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5" x14ac:dyDescent="0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5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5" x14ac:dyDescent="0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5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5" x14ac:dyDescent="0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5" x14ac:dyDescent="0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5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5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5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5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7" spans="1:13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x14ac:dyDescent="0.3">
      <c r="B58" s="40" t="s">
        <v>30</v>
      </c>
      <c r="C58" s="29">
        <f>C36/C34</f>
        <v>0.45616955881411281</v>
      </c>
      <c r="D58" s="29">
        <f t="shared" ref="D58:K58" si="25">D36/D34</f>
        <v>0.45402568188208831</v>
      </c>
      <c r="E58" s="29">
        <f t="shared" si="25"/>
        <v>0.45446054653369888</v>
      </c>
      <c r="F58" s="29">
        <f t="shared" si="25"/>
        <v>0.42819999402289233</v>
      </c>
      <c r="G58" s="29">
        <f t="shared" si="25"/>
        <v>0.40203957382039573</v>
      </c>
      <c r="H58" s="29">
        <f t="shared" si="25"/>
        <v>0.39433363134691862</v>
      </c>
      <c r="I58" s="29">
        <f t="shared" si="25"/>
        <v>0.39531645569620255</v>
      </c>
      <c r="J58" s="29">
        <f t="shared" si="25"/>
        <v>0.40146125745049027</v>
      </c>
      <c r="K58" s="29">
        <f t="shared" si="25"/>
        <v>0.41459909953060636</v>
      </c>
      <c r="L58" s="29">
        <f>L36/L34</f>
        <v>0.42820806308024928</v>
      </c>
      <c r="M58" s="29"/>
    </row>
    <row r="59" spans="1:13" x14ac:dyDescent="0.3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</sheetData>
  <printOptions horizontalCentered="1" verticalCentered="1"/>
  <pageMargins left="0.45" right="0.45" top="0.75" bottom="0.75" header="0.25" footer="0.3"/>
  <pageSetup scale="96" fitToWidth="0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BA8BB-16ED-45FF-BE0C-8C3A63312CF8}">
  <sheetPr>
    <pageSetUpPr fitToPage="1"/>
  </sheetPr>
  <dimension ref="A1:M45"/>
  <sheetViews>
    <sheetView workbookViewId="0">
      <selection activeCell="R25" sqref="R25"/>
    </sheetView>
  </sheetViews>
  <sheetFormatPr defaultColWidth="9" defaultRowHeight="12.5" x14ac:dyDescent="0.25"/>
  <cols>
    <col min="1" max="1" width="3.58203125" style="1" customWidth="1"/>
    <col min="2" max="2" width="20.5" style="1" customWidth="1"/>
    <col min="3" max="16384" width="9" style="1"/>
  </cols>
  <sheetData>
    <row r="1" spans="1:13" ht="14.25" customHeight="1" x14ac:dyDescent="0.2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ht="6" customHeigh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x14ac:dyDescent="0.25">
      <c r="A3" s="2"/>
      <c r="B3" s="2"/>
      <c r="C3" s="15">
        <v>2014</v>
      </c>
      <c r="D3" s="15">
        <v>2015</v>
      </c>
      <c r="E3" s="15">
        <v>2016</v>
      </c>
      <c r="F3" s="15">
        <v>2017</v>
      </c>
      <c r="G3" s="15">
        <v>2018</v>
      </c>
      <c r="H3" s="15">
        <v>2019</v>
      </c>
      <c r="I3" s="15">
        <v>2020</v>
      </c>
      <c r="J3" s="15">
        <v>2021</v>
      </c>
      <c r="K3" s="15">
        <v>2022</v>
      </c>
      <c r="L3" s="15">
        <v>2023</v>
      </c>
    </row>
    <row r="4" spans="1:13" x14ac:dyDescent="0.25">
      <c r="A4" s="3" t="s">
        <v>2</v>
      </c>
      <c r="B4" s="4"/>
      <c r="C4" s="7">
        <f t="shared" ref="C4:I4" si="0">SUM(C5:C6)</f>
        <v>4653</v>
      </c>
      <c r="D4" s="7">
        <f t="shared" si="0"/>
        <v>5232</v>
      </c>
      <c r="E4" s="7">
        <f t="shared" si="0"/>
        <v>5631</v>
      </c>
      <c r="F4" s="7">
        <f t="shared" si="0"/>
        <v>5016</v>
      </c>
      <c r="G4" s="7">
        <f t="shared" si="0"/>
        <v>4789</v>
      </c>
      <c r="H4" s="7">
        <f t="shared" si="0"/>
        <v>4970</v>
      </c>
      <c r="I4" s="7">
        <f t="shared" si="0"/>
        <v>4510</v>
      </c>
      <c r="J4" s="7">
        <f t="shared" ref="J4:K4" si="1">SUM(J5:J6)</f>
        <v>4521</v>
      </c>
      <c r="K4" s="7">
        <f t="shared" si="1"/>
        <v>5178</v>
      </c>
      <c r="L4" s="7">
        <f t="shared" ref="L4" si="2">SUM(L5:L6)</f>
        <v>5064</v>
      </c>
      <c r="M4" s="34"/>
    </row>
    <row r="5" spans="1:13" x14ac:dyDescent="0.25">
      <c r="A5" s="4"/>
      <c r="B5" s="5" t="s">
        <v>4</v>
      </c>
      <c r="C5" s="6">
        <v>2190</v>
      </c>
      <c r="D5" s="6">
        <v>2456</v>
      </c>
      <c r="E5" s="6">
        <v>2840</v>
      </c>
      <c r="F5" s="6">
        <v>2898</v>
      </c>
      <c r="G5" s="6">
        <v>2792</v>
      </c>
      <c r="H5" s="6">
        <v>2765</v>
      </c>
      <c r="I5" s="6">
        <v>2602</v>
      </c>
      <c r="J5" s="6">
        <v>2702</v>
      </c>
      <c r="K5" s="6">
        <v>2777</v>
      </c>
      <c r="L5" s="6">
        <v>2657</v>
      </c>
      <c r="M5" s="35"/>
    </row>
    <row r="6" spans="1:13" x14ac:dyDescent="0.25">
      <c r="A6" s="4"/>
      <c r="B6" s="5" t="s">
        <v>0</v>
      </c>
      <c r="C6" s="6">
        <v>2463</v>
      </c>
      <c r="D6" s="6">
        <v>2776</v>
      </c>
      <c r="E6" s="6">
        <v>2791</v>
      </c>
      <c r="F6" s="6">
        <v>2118</v>
      </c>
      <c r="G6" s="6">
        <v>1997</v>
      </c>
      <c r="H6" s="6">
        <v>2205</v>
      </c>
      <c r="I6" s="6">
        <v>1908</v>
      </c>
      <c r="J6" s="6">
        <v>1819</v>
      </c>
      <c r="K6" s="6">
        <v>2401</v>
      </c>
      <c r="L6" s="6">
        <v>2407</v>
      </c>
      <c r="M6" s="35"/>
    </row>
    <row r="7" spans="1:13" x14ac:dyDescent="0.25">
      <c r="A7" s="4"/>
      <c r="B7" s="20" t="s">
        <v>20</v>
      </c>
      <c r="C7" s="21">
        <f>C5/C4</f>
        <v>0.47066408768536427</v>
      </c>
      <c r="D7" s="21">
        <f t="shared" ref="D7:F7" si="3">D5/D4</f>
        <v>0.4694189602446483</v>
      </c>
      <c r="E7" s="21">
        <f t="shared" si="3"/>
        <v>0.50435091458000358</v>
      </c>
      <c r="F7" s="21">
        <f t="shared" si="3"/>
        <v>0.57775119617224879</v>
      </c>
      <c r="G7" s="21">
        <f t="shared" ref="G7:L7" si="4">G5/G4</f>
        <v>0.58300271455418673</v>
      </c>
      <c r="H7" s="21">
        <f t="shared" si="4"/>
        <v>0.55633802816901412</v>
      </c>
      <c r="I7" s="21">
        <f t="shared" si="4"/>
        <v>0.57694013303769398</v>
      </c>
      <c r="J7" s="21">
        <f t="shared" si="4"/>
        <v>0.59765538597655388</v>
      </c>
      <c r="K7" s="21">
        <f t="shared" si="4"/>
        <v>0.53630745461568174</v>
      </c>
      <c r="L7" s="21">
        <f t="shared" si="4"/>
        <v>0.52468404423380721</v>
      </c>
    </row>
    <row r="8" spans="1:13" hidden="1" x14ac:dyDescent="0.25">
      <c r="A8" s="4"/>
      <c r="B8" s="27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3" hidden="1" x14ac:dyDescent="0.25">
      <c r="A9" s="19"/>
      <c r="B9" s="20" t="s">
        <v>27</v>
      </c>
      <c r="C9" s="21">
        <f t="shared" ref="C9:K9" si="5">C8/C4</f>
        <v>0</v>
      </c>
      <c r="D9" s="21">
        <f t="shared" si="5"/>
        <v>0</v>
      </c>
      <c r="E9" s="21">
        <f t="shared" si="5"/>
        <v>0</v>
      </c>
      <c r="F9" s="21">
        <f t="shared" si="5"/>
        <v>0</v>
      </c>
      <c r="G9" s="21">
        <f t="shared" si="5"/>
        <v>0</v>
      </c>
      <c r="H9" s="21">
        <f t="shared" si="5"/>
        <v>0</v>
      </c>
      <c r="I9" s="21">
        <f t="shared" si="5"/>
        <v>0</v>
      </c>
      <c r="J9" s="21">
        <f t="shared" si="5"/>
        <v>0</v>
      </c>
      <c r="K9" s="21">
        <f t="shared" si="5"/>
        <v>0</v>
      </c>
      <c r="L9" s="21">
        <f t="shared" ref="L9" si="6">L8/L4</f>
        <v>0</v>
      </c>
    </row>
    <row r="10" spans="1:13" x14ac:dyDescent="0.25">
      <c r="A10" s="3" t="s">
        <v>3</v>
      </c>
      <c r="B10" s="5"/>
      <c r="C10" s="7">
        <f t="shared" ref="C10:K10" si="7">SUM(C11:C12)</f>
        <v>1163</v>
      </c>
      <c r="D10" s="7">
        <f t="shared" si="7"/>
        <v>1052</v>
      </c>
      <c r="E10" s="7">
        <f t="shared" si="7"/>
        <v>1255</v>
      </c>
      <c r="F10" s="7">
        <f t="shared" si="7"/>
        <v>1194</v>
      </c>
      <c r="G10" s="7">
        <f t="shared" si="7"/>
        <v>1126</v>
      </c>
      <c r="H10" s="7">
        <f t="shared" si="7"/>
        <v>1052</v>
      </c>
      <c r="I10" s="7">
        <f t="shared" si="7"/>
        <v>962</v>
      </c>
      <c r="J10" s="7">
        <f t="shared" si="7"/>
        <v>1052</v>
      </c>
      <c r="K10" s="7">
        <f t="shared" si="7"/>
        <v>1039</v>
      </c>
      <c r="L10" s="7">
        <f t="shared" ref="L10" si="8">SUM(L11:L12)</f>
        <v>1090</v>
      </c>
      <c r="M10" s="34"/>
    </row>
    <row r="11" spans="1:13" x14ac:dyDescent="0.25">
      <c r="A11" s="4"/>
      <c r="B11" s="5" t="s">
        <v>4</v>
      </c>
      <c r="C11" s="6">
        <v>851</v>
      </c>
      <c r="D11" s="6">
        <v>757</v>
      </c>
      <c r="E11" s="6">
        <v>915</v>
      </c>
      <c r="F11" s="6">
        <v>876</v>
      </c>
      <c r="G11" s="6">
        <v>821</v>
      </c>
      <c r="H11" s="6">
        <v>815</v>
      </c>
      <c r="I11" s="6">
        <v>737</v>
      </c>
      <c r="J11" s="6">
        <v>774</v>
      </c>
      <c r="K11" s="6">
        <v>741</v>
      </c>
      <c r="L11" s="6">
        <v>772</v>
      </c>
      <c r="M11" s="35"/>
    </row>
    <row r="12" spans="1:13" x14ac:dyDescent="0.25">
      <c r="A12" s="4"/>
      <c r="B12" s="5" t="s">
        <v>0</v>
      </c>
      <c r="C12" s="6">
        <v>312</v>
      </c>
      <c r="D12" s="6">
        <v>295</v>
      </c>
      <c r="E12" s="6">
        <v>340</v>
      </c>
      <c r="F12" s="6">
        <v>318</v>
      </c>
      <c r="G12" s="6">
        <v>305</v>
      </c>
      <c r="H12" s="6">
        <v>237</v>
      </c>
      <c r="I12" s="6">
        <v>225</v>
      </c>
      <c r="J12" s="6">
        <v>278</v>
      </c>
      <c r="K12" s="6">
        <v>298</v>
      </c>
      <c r="L12" s="6">
        <v>318</v>
      </c>
      <c r="M12" s="35"/>
    </row>
    <row r="13" spans="1:13" x14ac:dyDescent="0.25">
      <c r="A13" s="4"/>
      <c r="B13" s="20" t="s">
        <v>20</v>
      </c>
      <c r="C13" s="21">
        <f t="shared" ref="C13:K13" si="9">C11/C10</f>
        <v>0.73172828890799657</v>
      </c>
      <c r="D13" s="21">
        <f t="shared" si="9"/>
        <v>0.71958174904942962</v>
      </c>
      <c r="E13" s="21">
        <f t="shared" si="9"/>
        <v>0.72908366533864544</v>
      </c>
      <c r="F13" s="21">
        <f t="shared" si="9"/>
        <v>0.73366834170854267</v>
      </c>
      <c r="G13" s="21">
        <f t="shared" si="9"/>
        <v>0.72912966252220246</v>
      </c>
      <c r="H13" s="21">
        <f t="shared" si="9"/>
        <v>0.77471482889733845</v>
      </c>
      <c r="I13" s="21">
        <f t="shared" si="9"/>
        <v>0.76611226611226613</v>
      </c>
      <c r="J13" s="21">
        <f t="shared" si="9"/>
        <v>0.73574144486692017</v>
      </c>
      <c r="K13" s="21">
        <f t="shared" si="9"/>
        <v>0.71318575553416752</v>
      </c>
      <c r="L13" s="21">
        <f t="shared" ref="L13" si="10">L11/L10</f>
        <v>0.70825688073394499</v>
      </c>
    </row>
    <row r="14" spans="1:13" hidden="1" x14ac:dyDescent="0.25">
      <c r="A14" s="4"/>
      <c r="B14" s="27" t="s">
        <v>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3" hidden="1" x14ac:dyDescent="0.25">
      <c r="A15" s="19"/>
      <c r="B15" s="20" t="s">
        <v>27</v>
      </c>
      <c r="C15" s="21">
        <f t="shared" ref="C15:K15" si="11">C14/C10</f>
        <v>0</v>
      </c>
      <c r="D15" s="21">
        <f t="shared" si="11"/>
        <v>0</v>
      </c>
      <c r="E15" s="21">
        <f t="shared" si="11"/>
        <v>0</v>
      </c>
      <c r="F15" s="21">
        <f t="shared" si="11"/>
        <v>0</v>
      </c>
      <c r="G15" s="21">
        <f t="shared" si="11"/>
        <v>0</v>
      </c>
      <c r="H15" s="21">
        <f t="shared" si="11"/>
        <v>0</v>
      </c>
      <c r="I15" s="21">
        <f t="shared" si="11"/>
        <v>0</v>
      </c>
      <c r="J15" s="21">
        <f t="shared" si="11"/>
        <v>0</v>
      </c>
      <c r="K15" s="21">
        <f t="shared" si="11"/>
        <v>0</v>
      </c>
      <c r="L15" s="21">
        <f t="shared" ref="L15" si="12">L14/L10</f>
        <v>0</v>
      </c>
    </row>
    <row r="16" spans="1:13" x14ac:dyDescent="0.25">
      <c r="A16" s="3" t="s">
        <v>6</v>
      </c>
      <c r="B16" s="9"/>
      <c r="C16" s="7">
        <f t="shared" ref="C16:K16" si="13">SUM(C17:C18)</f>
        <v>477</v>
      </c>
      <c r="D16" s="7">
        <f t="shared" si="13"/>
        <v>851</v>
      </c>
      <c r="E16" s="7">
        <f t="shared" si="13"/>
        <v>937</v>
      </c>
      <c r="F16" s="7">
        <f t="shared" si="13"/>
        <v>595</v>
      </c>
      <c r="G16" s="7">
        <f t="shared" si="13"/>
        <v>275</v>
      </c>
      <c r="H16" s="7">
        <f t="shared" si="13"/>
        <v>260</v>
      </c>
      <c r="I16" s="7">
        <f t="shared" si="13"/>
        <v>186</v>
      </c>
      <c r="J16" s="7">
        <f t="shared" si="13"/>
        <v>182</v>
      </c>
      <c r="K16" s="7">
        <f t="shared" si="13"/>
        <v>205</v>
      </c>
      <c r="L16" s="7">
        <f t="shared" ref="L16" si="14">SUM(L17:L18)</f>
        <v>194</v>
      </c>
      <c r="M16" s="34"/>
    </row>
    <row r="17" spans="1:13" x14ac:dyDescent="0.25">
      <c r="A17" s="8"/>
      <c r="B17" s="5" t="s">
        <v>4</v>
      </c>
      <c r="C17" s="6">
        <v>215</v>
      </c>
      <c r="D17" s="6">
        <v>408</v>
      </c>
      <c r="E17" s="6">
        <v>339</v>
      </c>
      <c r="F17" s="6">
        <v>255</v>
      </c>
      <c r="G17" s="6">
        <v>173</v>
      </c>
      <c r="H17" s="6">
        <v>164</v>
      </c>
      <c r="I17" s="6">
        <v>140</v>
      </c>
      <c r="J17" s="6">
        <v>134</v>
      </c>
      <c r="K17" s="6">
        <v>127</v>
      </c>
      <c r="L17" s="6">
        <v>123</v>
      </c>
      <c r="M17" s="35"/>
    </row>
    <row r="18" spans="1:13" x14ac:dyDescent="0.25">
      <c r="A18" s="8"/>
      <c r="B18" s="5" t="s">
        <v>0</v>
      </c>
      <c r="C18" s="6">
        <v>262</v>
      </c>
      <c r="D18" s="6">
        <v>443</v>
      </c>
      <c r="E18" s="6">
        <v>598</v>
      </c>
      <c r="F18" s="6">
        <v>340</v>
      </c>
      <c r="G18" s="6">
        <v>102</v>
      </c>
      <c r="H18" s="6">
        <v>96</v>
      </c>
      <c r="I18" s="6">
        <v>46</v>
      </c>
      <c r="J18" s="6">
        <v>48</v>
      </c>
      <c r="K18" s="6">
        <v>78</v>
      </c>
      <c r="L18" s="6">
        <v>71</v>
      </c>
      <c r="M18" s="35"/>
    </row>
    <row r="19" spans="1:13" x14ac:dyDescent="0.25">
      <c r="A19" s="4"/>
      <c r="B19" s="20" t="s">
        <v>20</v>
      </c>
      <c r="C19" s="21">
        <f t="shared" ref="C19:K19" si="15">C17/C16</f>
        <v>0.45073375262054505</v>
      </c>
      <c r="D19" s="21">
        <f t="shared" si="15"/>
        <v>0.47943595769682729</v>
      </c>
      <c r="E19" s="21">
        <f t="shared" si="15"/>
        <v>0.3617929562433298</v>
      </c>
      <c r="F19" s="21">
        <f t="shared" si="15"/>
        <v>0.42857142857142855</v>
      </c>
      <c r="G19" s="21">
        <f t="shared" si="15"/>
        <v>0.62909090909090915</v>
      </c>
      <c r="H19" s="21">
        <f t="shared" si="15"/>
        <v>0.63076923076923075</v>
      </c>
      <c r="I19" s="21">
        <f t="shared" si="15"/>
        <v>0.75268817204301075</v>
      </c>
      <c r="J19" s="21">
        <f t="shared" si="15"/>
        <v>0.73626373626373631</v>
      </c>
      <c r="K19" s="21">
        <f t="shared" si="15"/>
        <v>0.61951219512195121</v>
      </c>
      <c r="L19" s="21">
        <f t="shared" ref="L19" si="16">L17/L16</f>
        <v>0.634020618556701</v>
      </c>
    </row>
    <row r="20" spans="1:13" hidden="1" x14ac:dyDescent="0.25">
      <c r="A20" s="4"/>
      <c r="B20" s="27" t="s">
        <v>5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3" hidden="1" x14ac:dyDescent="0.25">
      <c r="A21" s="19"/>
      <c r="B21" s="20" t="s">
        <v>27</v>
      </c>
      <c r="C21" s="21">
        <f t="shared" ref="C21:K21" si="17">C20/C16</f>
        <v>0</v>
      </c>
      <c r="D21" s="21">
        <f t="shared" si="17"/>
        <v>0</v>
      </c>
      <c r="E21" s="21">
        <f t="shared" si="17"/>
        <v>0</v>
      </c>
      <c r="F21" s="21">
        <f t="shared" si="17"/>
        <v>0</v>
      </c>
      <c r="G21" s="21">
        <f t="shared" si="17"/>
        <v>0</v>
      </c>
      <c r="H21" s="21">
        <f t="shared" si="17"/>
        <v>0</v>
      </c>
      <c r="I21" s="21">
        <f t="shared" si="17"/>
        <v>0</v>
      </c>
      <c r="J21" s="21">
        <f t="shared" si="17"/>
        <v>0</v>
      </c>
      <c r="K21" s="21">
        <f t="shared" si="17"/>
        <v>0</v>
      </c>
      <c r="L21" s="21">
        <f t="shared" ref="L21" si="18">L20/L16</f>
        <v>0</v>
      </c>
    </row>
    <row r="22" spans="1:13" x14ac:dyDescent="0.25">
      <c r="A22" s="3" t="s">
        <v>7</v>
      </c>
      <c r="B22" s="9"/>
      <c r="C22" s="7">
        <f t="shared" ref="C22:K22" si="19">SUM(C23:C24)</f>
        <v>15925</v>
      </c>
      <c r="D22" s="7">
        <f t="shared" si="19"/>
        <v>16098</v>
      </c>
      <c r="E22" s="7">
        <f t="shared" si="19"/>
        <v>16532</v>
      </c>
      <c r="F22" s="7">
        <f t="shared" si="19"/>
        <v>17629</v>
      </c>
      <c r="G22" s="7">
        <f t="shared" si="19"/>
        <v>17719</v>
      </c>
      <c r="H22" s="7">
        <f t="shared" si="19"/>
        <v>17129</v>
      </c>
      <c r="I22" s="7">
        <f t="shared" si="19"/>
        <v>16646</v>
      </c>
      <c r="J22" s="7">
        <f t="shared" si="19"/>
        <v>15853</v>
      </c>
      <c r="K22" s="7">
        <f t="shared" si="19"/>
        <v>15551</v>
      </c>
      <c r="L22" s="7">
        <f t="shared" ref="L22" si="20">SUM(L23:L24)</f>
        <v>15782</v>
      </c>
      <c r="M22" s="34"/>
    </row>
    <row r="23" spans="1:13" x14ac:dyDescent="0.25">
      <c r="A23" s="8"/>
      <c r="B23" s="5" t="s">
        <v>4</v>
      </c>
      <c r="C23" s="6">
        <v>8836</v>
      </c>
      <c r="D23" s="6">
        <v>9097</v>
      </c>
      <c r="E23" s="6">
        <v>9167</v>
      </c>
      <c r="F23" s="6">
        <v>10086</v>
      </c>
      <c r="G23" s="6">
        <v>10826</v>
      </c>
      <c r="H23" s="6">
        <v>10829</v>
      </c>
      <c r="I23" s="6">
        <v>10483</v>
      </c>
      <c r="J23" s="6">
        <v>9894</v>
      </c>
      <c r="K23" s="6">
        <v>9692</v>
      </c>
      <c r="L23" s="6">
        <v>9554</v>
      </c>
      <c r="M23" s="35"/>
    </row>
    <row r="24" spans="1:13" x14ac:dyDescent="0.25">
      <c r="A24" s="8"/>
      <c r="B24" s="5" t="s">
        <v>0</v>
      </c>
      <c r="C24" s="6">
        <v>7089</v>
      </c>
      <c r="D24" s="6">
        <v>7001</v>
      </c>
      <c r="E24" s="6">
        <v>7365</v>
      </c>
      <c r="F24" s="6">
        <v>7543</v>
      </c>
      <c r="G24" s="6">
        <v>6893</v>
      </c>
      <c r="H24" s="6">
        <v>6300</v>
      </c>
      <c r="I24" s="6">
        <v>6163</v>
      </c>
      <c r="J24" s="6">
        <v>5959</v>
      </c>
      <c r="K24" s="6">
        <v>5859</v>
      </c>
      <c r="L24" s="6">
        <v>6228</v>
      </c>
      <c r="M24" s="35"/>
    </row>
    <row r="25" spans="1:13" x14ac:dyDescent="0.25">
      <c r="A25" s="4"/>
      <c r="B25" s="20" t="s">
        <v>20</v>
      </c>
      <c r="C25" s="21">
        <f t="shared" ref="C25:K25" si="21">C23/C22</f>
        <v>0.55485086342229195</v>
      </c>
      <c r="D25" s="21">
        <f t="shared" si="21"/>
        <v>0.56510125481426265</v>
      </c>
      <c r="E25" s="21">
        <f t="shared" si="21"/>
        <v>0.55450036293249461</v>
      </c>
      <c r="F25" s="21">
        <f t="shared" si="21"/>
        <v>0.57212547506948774</v>
      </c>
      <c r="G25" s="21">
        <f t="shared" si="21"/>
        <v>0.6109825610926124</v>
      </c>
      <c r="H25" s="21">
        <f t="shared" si="21"/>
        <v>0.63220269718022071</v>
      </c>
      <c r="I25" s="21">
        <f t="shared" si="21"/>
        <v>0.62976090352036529</v>
      </c>
      <c r="J25" s="21">
        <f t="shared" si="21"/>
        <v>0.62410900145082948</v>
      </c>
      <c r="K25" s="21">
        <f t="shared" si="21"/>
        <v>0.62323966304417722</v>
      </c>
      <c r="L25" s="21">
        <f t="shared" ref="L25" si="22">L23/L22</f>
        <v>0.60537320998606003</v>
      </c>
    </row>
    <row r="26" spans="1:13" ht="11" hidden="1" customHeight="1" x14ac:dyDescent="0.25">
      <c r="A26" s="4"/>
      <c r="B26" s="27" t="s">
        <v>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3" hidden="1" x14ac:dyDescent="0.25">
      <c r="A27" s="19"/>
      <c r="B27" s="20" t="s">
        <v>27</v>
      </c>
      <c r="C27" s="21">
        <f t="shared" ref="C27:K27" si="23">C26/C22</f>
        <v>0</v>
      </c>
      <c r="D27" s="21">
        <f t="shared" si="23"/>
        <v>0</v>
      </c>
      <c r="E27" s="21">
        <f t="shared" si="23"/>
        <v>0</v>
      </c>
      <c r="F27" s="21">
        <f t="shared" si="23"/>
        <v>0</v>
      </c>
      <c r="G27" s="21">
        <f t="shared" si="23"/>
        <v>0</v>
      </c>
      <c r="H27" s="21">
        <f t="shared" si="23"/>
        <v>0</v>
      </c>
      <c r="I27" s="21">
        <f t="shared" si="23"/>
        <v>0</v>
      </c>
      <c r="J27" s="21">
        <f t="shared" si="23"/>
        <v>0</v>
      </c>
      <c r="K27" s="21">
        <f t="shared" si="23"/>
        <v>0</v>
      </c>
      <c r="L27" s="21">
        <f t="shared" ref="L27" si="24">L26/L22</f>
        <v>0</v>
      </c>
    </row>
    <row r="28" spans="1:13" x14ac:dyDescent="0.25">
      <c r="A28" s="3" t="s">
        <v>1</v>
      </c>
      <c r="B28" s="4"/>
      <c r="C28" s="7">
        <f t="shared" ref="C28:I28" si="25">SUM(C29:C30)</f>
        <v>22218</v>
      </c>
      <c r="D28" s="7">
        <f t="shared" si="25"/>
        <v>23233</v>
      </c>
      <c r="E28" s="7">
        <f t="shared" si="25"/>
        <v>24355</v>
      </c>
      <c r="F28" s="7">
        <f t="shared" si="25"/>
        <v>24434</v>
      </c>
      <c r="G28" s="7">
        <f t="shared" si="25"/>
        <v>23909</v>
      </c>
      <c r="H28" s="7">
        <f t="shared" si="25"/>
        <v>23411</v>
      </c>
      <c r="I28" s="7">
        <f t="shared" si="25"/>
        <v>22304</v>
      </c>
      <c r="J28" s="7">
        <f t="shared" ref="J28" si="26">SUM(J29:J30)</f>
        <v>21608</v>
      </c>
      <c r="K28" s="7">
        <f t="shared" ref="K28:L28" si="27">SUM(K29:K30)</f>
        <v>21973</v>
      </c>
      <c r="L28" s="7">
        <f t="shared" si="27"/>
        <v>22130</v>
      </c>
      <c r="M28" s="34"/>
    </row>
    <row r="29" spans="1:13" x14ac:dyDescent="0.25">
      <c r="A29" s="4"/>
      <c r="B29" s="5" t="s">
        <v>4</v>
      </c>
      <c r="C29" s="6">
        <f t="shared" ref="C29:I29" si="28">SUM(C5,C11,C17,C23)</f>
        <v>12092</v>
      </c>
      <c r="D29" s="6">
        <f t="shared" si="28"/>
        <v>12718</v>
      </c>
      <c r="E29" s="6">
        <f t="shared" si="28"/>
        <v>13261</v>
      </c>
      <c r="F29" s="6">
        <f t="shared" si="28"/>
        <v>14115</v>
      </c>
      <c r="G29" s="6">
        <f t="shared" si="28"/>
        <v>14612</v>
      </c>
      <c r="H29" s="6">
        <f t="shared" si="28"/>
        <v>14573</v>
      </c>
      <c r="I29" s="6">
        <f t="shared" si="28"/>
        <v>13962</v>
      </c>
      <c r="J29" s="6">
        <f t="shared" ref="J29:J30" si="29">SUM(J5,J11,J17,J23)</f>
        <v>13504</v>
      </c>
      <c r="K29" s="6">
        <f t="shared" ref="K29" si="30">SUM(K5,K11,K17,K23)</f>
        <v>13337</v>
      </c>
      <c r="L29" s="6">
        <f t="shared" ref="L29" si="31">SUM(L5,L11,L17,L23)</f>
        <v>13106</v>
      </c>
      <c r="M29" s="35"/>
    </row>
    <row r="30" spans="1:13" x14ac:dyDescent="0.25">
      <c r="A30" s="4"/>
      <c r="B30" s="5" t="s">
        <v>0</v>
      </c>
      <c r="C30" s="6">
        <f t="shared" ref="C30:I30" si="32">SUM(C6,C12,C18,C24)</f>
        <v>10126</v>
      </c>
      <c r="D30" s="6">
        <f t="shared" si="32"/>
        <v>10515</v>
      </c>
      <c r="E30" s="6">
        <f t="shared" si="32"/>
        <v>11094</v>
      </c>
      <c r="F30" s="6">
        <f t="shared" si="32"/>
        <v>10319</v>
      </c>
      <c r="G30" s="6">
        <f t="shared" si="32"/>
        <v>9297</v>
      </c>
      <c r="H30" s="6">
        <f t="shared" si="32"/>
        <v>8838</v>
      </c>
      <c r="I30" s="6">
        <f t="shared" si="32"/>
        <v>8342</v>
      </c>
      <c r="J30" s="6">
        <f t="shared" si="29"/>
        <v>8104</v>
      </c>
      <c r="K30" s="6">
        <f t="shared" ref="K30" si="33">SUM(K6,K12,K18,K24)</f>
        <v>8636</v>
      </c>
      <c r="L30" s="6">
        <f t="shared" ref="L30" si="34">SUM(L6,L12,L18,L24)</f>
        <v>9024</v>
      </c>
      <c r="M30" s="35"/>
    </row>
    <row r="31" spans="1:13" x14ac:dyDescent="0.25">
      <c r="A31" s="4"/>
      <c r="B31" s="20" t="s">
        <v>20</v>
      </c>
      <c r="C31" s="21">
        <f>C29/C28</f>
        <v>0.54424340624718692</v>
      </c>
      <c r="D31" s="21">
        <f t="shared" ref="D31:J31" si="35">D29/D28</f>
        <v>0.54741101020100724</v>
      </c>
      <c r="E31" s="21">
        <f>E29/E28</f>
        <v>0.54448778484910698</v>
      </c>
      <c r="F31" s="21">
        <f t="shared" si="35"/>
        <v>0.57767864451174589</v>
      </c>
      <c r="G31" s="21">
        <f t="shared" si="35"/>
        <v>0.6111506127399724</v>
      </c>
      <c r="H31" s="21">
        <f t="shared" si="35"/>
        <v>0.62248515655033954</v>
      </c>
      <c r="I31" s="21">
        <f t="shared" si="35"/>
        <v>0.62598637015781922</v>
      </c>
      <c r="J31" s="21">
        <f t="shared" si="35"/>
        <v>0.62495372084413181</v>
      </c>
      <c r="K31" s="21">
        <f t="shared" ref="K31:L31" si="36">K29/K28</f>
        <v>0.60697219314613393</v>
      </c>
      <c r="L31" s="21">
        <f>L29/L28</f>
        <v>0.59222774514234067</v>
      </c>
    </row>
    <row r="32" spans="1:13" hidden="1" x14ac:dyDescent="0.25">
      <c r="A32" s="4"/>
      <c r="B32" s="27" t="s">
        <v>5</v>
      </c>
      <c r="C32" s="28">
        <f>SUM(C8,C14,C20,C26)</f>
        <v>0</v>
      </c>
      <c r="D32" s="28">
        <f>SUM(D8,D14,D20,D26)</f>
        <v>0</v>
      </c>
      <c r="E32" s="28">
        <f>SUM(E8,E14,E20,E26)</f>
        <v>0</v>
      </c>
      <c r="F32" s="28">
        <f>SUM(F8,F14,F20,F26)</f>
        <v>0</v>
      </c>
      <c r="G32" s="28"/>
      <c r="H32" s="28">
        <f>SUM(H8,H14,H20,H26)</f>
        <v>0</v>
      </c>
      <c r="I32" s="28">
        <f>SUM(I8,I14,I20,I26)</f>
        <v>0</v>
      </c>
      <c r="J32" s="28">
        <f>SUM(J8,J14,J20,J26)</f>
        <v>0</v>
      </c>
      <c r="K32" s="28">
        <f>SUM(K8,K14,K20,K26)</f>
        <v>0</v>
      </c>
      <c r="L32" s="28">
        <f>SUM(L8,L14,L20,L26)</f>
        <v>0</v>
      </c>
    </row>
    <row r="33" spans="1:12" hidden="1" x14ac:dyDescent="0.25">
      <c r="A33" s="10"/>
      <c r="B33" s="11" t="s">
        <v>27</v>
      </c>
      <c r="C33" s="18">
        <f t="shared" ref="C33:L33" si="37">C32/C28</f>
        <v>0</v>
      </c>
      <c r="D33" s="18">
        <f t="shared" si="37"/>
        <v>0</v>
      </c>
      <c r="E33" s="18">
        <f t="shared" si="37"/>
        <v>0</v>
      </c>
      <c r="F33" s="18">
        <f t="shared" si="37"/>
        <v>0</v>
      </c>
      <c r="G33" s="18">
        <f t="shared" si="37"/>
        <v>0</v>
      </c>
      <c r="H33" s="18">
        <f t="shared" si="37"/>
        <v>0</v>
      </c>
      <c r="I33" s="18">
        <f t="shared" si="37"/>
        <v>0</v>
      </c>
      <c r="J33" s="18">
        <f t="shared" si="37"/>
        <v>0</v>
      </c>
      <c r="K33" s="18">
        <f t="shared" si="37"/>
        <v>0</v>
      </c>
      <c r="L33" s="18">
        <f t="shared" si="37"/>
        <v>0</v>
      </c>
    </row>
    <row r="34" spans="1:12" x14ac:dyDescent="0.25">
      <c r="A34" s="4" t="s">
        <v>26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22" t="s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4"/>
      <c r="B45" s="4"/>
      <c r="C45" s="4"/>
      <c r="D45" s="4"/>
      <c r="E45" s="4"/>
      <c r="F45" s="4"/>
      <c r="G45" s="4"/>
      <c r="H45" s="4"/>
      <c r="I45" s="4"/>
      <c r="J45" s="12"/>
      <c r="K45" s="12"/>
      <c r="L45" s="12"/>
    </row>
  </sheetData>
  <printOptions horizontalCentered="1" verticalCentered="1"/>
  <pageMargins left="0.45" right="0.45" top="0.75" bottom="0.75" header="0.25" footer="0.3"/>
  <pageSetup fitToWidth="0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06119-F67F-47D7-91BB-19F2D813F6DB}">
  <dimension ref="A1:M47"/>
  <sheetViews>
    <sheetView workbookViewId="0">
      <selection activeCell="B44" sqref="B44"/>
    </sheetView>
  </sheetViews>
  <sheetFormatPr defaultColWidth="9" defaultRowHeight="12.5" x14ac:dyDescent="0.25"/>
  <cols>
    <col min="1" max="1" width="3.58203125" style="1" customWidth="1"/>
    <col min="2" max="2" width="17.58203125" style="1" customWidth="1"/>
    <col min="3" max="16384" width="9" style="1"/>
  </cols>
  <sheetData>
    <row r="1" spans="1:13" customFormat="1" ht="14.25" customHeight="1" x14ac:dyDescent="0.3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customFormat="1" ht="6" customHeight="1" x14ac:dyDescent="0.3">
      <c r="A2" s="13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x14ac:dyDescent="0.25">
      <c r="A3" s="16"/>
      <c r="B3" s="16"/>
      <c r="C3" s="15">
        <v>2014</v>
      </c>
      <c r="D3" s="15">
        <v>2015</v>
      </c>
      <c r="E3" s="15">
        <v>2016</v>
      </c>
      <c r="F3" s="15">
        <v>2017</v>
      </c>
      <c r="G3" s="15">
        <v>2018</v>
      </c>
      <c r="H3" s="15">
        <v>2019</v>
      </c>
      <c r="I3" s="15">
        <v>2020</v>
      </c>
      <c r="J3" s="15">
        <v>2021</v>
      </c>
      <c r="K3" s="15">
        <v>2022</v>
      </c>
      <c r="L3" s="15">
        <v>2023</v>
      </c>
    </row>
    <row r="4" spans="1:13" x14ac:dyDescent="0.25">
      <c r="A4" s="3" t="s">
        <v>8</v>
      </c>
      <c r="B4" s="4"/>
      <c r="C4" s="7">
        <f t="shared" ref="C4:I4" si="0">SUM(C5:C6)</f>
        <v>1118</v>
      </c>
      <c r="D4" s="7">
        <f t="shared" si="0"/>
        <v>1096</v>
      </c>
      <c r="E4" s="7">
        <f t="shared" si="0"/>
        <v>1130</v>
      </c>
      <c r="F4" s="7">
        <f t="shared" si="0"/>
        <v>1175</v>
      </c>
      <c r="G4" s="7">
        <f t="shared" si="0"/>
        <v>1117</v>
      </c>
      <c r="H4" s="7">
        <f t="shared" si="0"/>
        <v>1110</v>
      </c>
      <c r="I4" s="7">
        <f t="shared" si="0"/>
        <v>1109</v>
      </c>
      <c r="J4" s="7">
        <f t="shared" ref="J4:K4" si="1">SUM(J5:J6)</f>
        <v>1177</v>
      </c>
      <c r="K4" s="7">
        <f t="shared" si="1"/>
        <v>944</v>
      </c>
      <c r="L4" s="7">
        <f t="shared" ref="L4" si="2">SUM(L5:L6)</f>
        <v>1063</v>
      </c>
      <c r="M4" s="34"/>
    </row>
    <row r="5" spans="1:13" x14ac:dyDescent="0.25">
      <c r="A5" s="4"/>
      <c r="B5" s="5" t="s">
        <v>4</v>
      </c>
      <c r="C5" s="26">
        <v>437</v>
      </c>
      <c r="D5" s="26">
        <v>395</v>
      </c>
      <c r="E5" s="26">
        <v>415</v>
      </c>
      <c r="F5" s="26">
        <v>457</v>
      </c>
      <c r="G5" s="26">
        <v>435</v>
      </c>
      <c r="H5" s="26">
        <v>426</v>
      </c>
      <c r="I5" s="26">
        <v>469</v>
      </c>
      <c r="J5" s="26">
        <v>411</v>
      </c>
      <c r="K5" s="26">
        <v>314</v>
      </c>
      <c r="L5" s="26">
        <v>318</v>
      </c>
      <c r="M5" s="34"/>
    </row>
    <row r="6" spans="1:13" x14ac:dyDescent="0.25">
      <c r="A6" s="4"/>
      <c r="B6" s="5" t="s">
        <v>0</v>
      </c>
      <c r="C6" s="26">
        <v>681</v>
      </c>
      <c r="D6" s="26">
        <v>701</v>
      </c>
      <c r="E6" s="26">
        <v>715</v>
      </c>
      <c r="F6" s="26">
        <v>718</v>
      </c>
      <c r="G6" s="26">
        <v>682</v>
      </c>
      <c r="H6" s="26">
        <v>684</v>
      </c>
      <c r="I6" s="26">
        <v>640</v>
      </c>
      <c r="J6" s="26">
        <v>766</v>
      </c>
      <c r="K6" s="26">
        <v>630</v>
      </c>
      <c r="L6" s="26">
        <v>745</v>
      </c>
      <c r="M6" s="34"/>
    </row>
    <row r="7" spans="1:13" x14ac:dyDescent="0.25">
      <c r="A7" s="4"/>
      <c r="B7" s="20" t="s">
        <v>20</v>
      </c>
      <c r="C7" s="21">
        <f t="shared" ref="C7:K7" si="3">C5/C4</f>
        <v>0.39087656529516995</v>
      </c>
      <c r="D7" s="21">
        <f t="shared" si="3"/>
        <v>0.36040145985401462</v>
      </c>
      <c r="E7" s="21">
        <f t="shared" si="3"/>
        <v>0.36725663716814161</v>
      </c>
      <c r="F7" s="21">
        <f t="shared" si="3"/>
        <v>0.38893617021276594</v>
      </c>
      <c r="G7" s="21">
        <f t="shared" si="3"/>
        <v>0.38943598925693823</v>
      </c>
      <c r="H7" s="21">
        <f t="shared" si="3"/>
        <v>0.38378378378378381</v>
      </c>
      <c r="I7" s="21">
        <f t="shared" si="3"/>
        <v>0.42290351668169524</v>
      </c>
      <c r="J7" s="21">
        <f t="shared" si="3"/>
        <v>0.34919286321155479</v>
      </c>
      <c r="K7" s="21">
        <f t="shared" si="3"/>
        <v>0.3326271186440678</v>
      </c>
      <c r="L7" s="21">
        <f t="shared" ref="L7" si="4">L5/L4</f>
        <v>0.29915333960489182</v>
      </c>
    </row>
    <row r="8" spans="1:13" hidden="1" x14ac:dyDescent="0.25">
      <c r="A8" s="4"/>
      <c r="B8" s="27" t="s">
        <v>5</v>
      </c>
      <c r="C8" s="28"/>
      <c r="D8" s="28"/>
    </row>
    <row r="9" spans="1:13" hidden="1" x14ac:dyDescent="0.25">
      <c r="A9" s="19"/>
      <c r="B9" s="20" t="s">
        <v>27</v>
      </c>
      <c r="C9" s="21">
        <f t="shared" ref="C9:K9" si="5">C8/C4</f>
        <v>0</v>
      </c>
      <c r="D9" s="21">
        <f t="shared" si="5"/>
        <v>0</v>
      </c>
      <c r="E9" s="21">
        <f t="shared" si="5"/>
        <v>0</v>
      </c>
      <c r="F9" s="21">
        <f t="shared" si="5"/>
        <v>0</v>
      </c>
      <c r="G9" s="21">
        <f t="shared" si="5"/>
        <v>0</v>
      </c>
      <c r="H9" s="21">
        <f t="shared" si="5"/>
        <v>0</v>
      </c>
      <c r="I9" s="21">
        <f t="shared" si="5"/>
        <v>0</v>
      </c>
      <c r="J9" s="21">
        <f t="shared" si="5"/>
        <v>0</v>
      </c>
      <c r="K9" s="21">
        <f t="shared" si="5"/>
        <v>0</v>
      </c>
      <c r="L9" s="21">
        <f t="shared" ref="L9" si="6">L8/L4</f>
        <v>0</v>
      </c>
    </row>
    <row r="10" spans="1:13" x14ac:dyDescent="0.25">
      <c r="A10" s="3" t="s">
        <v>28</v>
      </c>
      <c r="B10" s="4"/>
      <c r="C10" s="7">
        <f t="shared" ref="C10:K10" si="7">SUM(C11:C12)</f>
        <v>301</v>
      </c>
      <c r="D10" s="7">
        <f t="shared" si="7"/>
        <v>366</v>
      </c>
      <c r="E10" s="7">
        <f t="shared" si="7"/>
        <v>355</v>
      </c>
      <c r="F10" s="7">
        <f t="shared" si="7"/>
        <v>369</v>
      </c>
      <c r="G10" s="7">
        <f t="shared" si="7"/>
        <v>384</v>
      </c>
      <c r="H10" s="7">
        <f t="shared" si="7"/>
        <v>409</v>
      </c>
      <c r="I10" s="7">
        <f t="shared" si="7"/>
        <v>527</v>
      </c>
      <c r="J10" s="7">
        <f t="shared" si="7"/>
        <v>482</v>
      </c>
      <c r="K10" s="7">
        <f t="shared" si="7"/>
        <v>385</v>
      </c>
      <c r="L10" s="7">
        <f t="shared" ref="L10" si="8">SUM(L11:L12)</f>
        <v>474</v>
      </c>
      <c r="M10" s="34"/>
    </row>
    <row r="11" spans="1:13" x14ac:dyDescent="0.25">
      <c r="A11" s="4"/>
      <c r="B11" s="5" t="s">
        <v>4</v>
      </c>
      <c r="C11" s="26">
        <v>225</v>
      </c>
      <c r="D11" s="26">
        <v>300</v>
      </c>
      <c r="E11" s="26">
        <v>292</v>
      </c>
      <c r="F11" s="26">
        <v>292</v>
      </c>
      <c r="G11" s="26">
        <v>295</v>
      </c>
      <c r="H11" s="26">
        <v>308</v>
      </c>
      <c r="I11" s="26">
        <v>389</v>
      </c>
      <c r="J11" s="26">
        <v>386</v>
      </c>
      <c r="K11" s="26">
        <v>299</v>
      </c>
      <c r="L11" s="26">
        <v>349</v>
      </c>
      <c r="M11" s="34"/>
    </row>
    <row r="12" spans="1:13" x14ac:dyDescent="0.25">
      <c r="A12" s="4"/>
      <c r="B12" s="5" t="s">
        <v>0</v>
      </c>
      <c r="C12" s="26">
        <v>76</v>
      </c>
      <c r="D12" s="26">
        <v>66</v>
      </c>
      <c r="E12" s="26">
        <v>63</v>
      </c>
      <c r="F12" s="26">
        <v>77</v>
      </c>
      <c r="G12" s="26">
        <v>89</v>
      </c>
      <c r="H12" s="26">
        <v>101</v>
      </c>
      <c r="I12" s="26">
        <v>138</v>
      </c>
      <c r="J12" s="26">
        <v>96</v>
      </c>
      <c r="K12" s="26">
        <v>86</v>
      </c>
      <c r="L12" s="26">
        <v>125</v>
      </c>
      <c r="M12" s="34"/>
    </row>
    <row r="13" spans="1:13" x14ac:dyDescent="0.25">
      <c r="A13" s="4"/>
      <c r="B13" s="20" t="s">
        <v>20</v>
      </c>
      <c r="C13" s="21">
        <f t="shared" ref="C13:K13" si="9">C11/C10</f>
        <v>0.74750830564784054</v>
      </c>
      <c r="D13" s="21">
        <f t="shared" si="9"/>
        <v>0.81967213114754101</v>
      </c>
      <c r="E13" s="21">
        <f t="shared" si="9"/>
        <v>0.82253521126760565</v>
      </c>
      <c r="F13" s="21">
        <f t="shared" si="9"/>
        <v>0.79132791327913277</v>
      </c>
      <c r="G13" s="21">
        <f t="shared" si="9"/>
        <v>0.76822916666666663</v>
      </c>
      <c r="H13" s="21">
        <f t="shared" si="9"/>
        <v>0.75305623471882643</v>
      </c>
      <c r="I13" s="21">
        <f t="shared" si="9"/>
        <v>0.73814041745730552</v>
      </c>
      <c r="J13" s="21">
        <f t="shared" si="9"/>
        <v>0.80082987551867224</v>
      </c>
      <c r="K13" s="21">
        <f t="shared" si="9"/>
        <v>0.77662337662337666</v>
      </c>
      <c r="L13" s="21">
        <f t="shared" ref="L13" si="10">L11/L10</f>
        <v>0.73628691983122363</v>
      </c>
    </row>
    <row r="14" spans="1:13" hidden="1" x14ac:dyDescent="0.25">
      <c r="A14" s="4"/>
      <c r="B14" s="27" t="s">
        <v>5</v>
      </c>
      <c r="C14" s="28"/>
      <c r="D14" s="28"/>
    </row>
    <row r="15" spans="1:13" hidden="1" x14ac:dyDescent="0.25">
      <c r="A15" s="19"/>
      <c r="B15" s="20" t="s">
        <v>27</v>
      </c>
      <c r="C15" s="21">
        <f t="shared" ref="C15:K15" si="11">C14/C10</f>
        <v>0</v>
      </c>
      <c r="D15" s="21">
        <f t="shared" si="11"/>
        <v>0</v>
      </c>
      <c r="E15" s="21">
        <f t="shared" si="11"/>
        <v>0</v>
      </c>
      <c r="F15" s="21">
        <f t="shared" si="11"/>
        <v>0</v>
      </c>
      <c r="G15" s="21">
        <f t="shared" si="11"/>
        <v>0</v>
      </c>
      <c r="H15" s="21">
        <f t="shared" si="11"/>
        <v>0</v>
      </c>
      <c r="I15" s="21">
        <f t="shared" si="11"/>
        <v>0</v>
      </c>
      <c r="J15" s="21">
        <f t="shared" si="11"/>
        <v>0</v>
      </c>
      <c r="K15" s="21">
        <f t="shared" si="11"/>
        <v>0</v>
      </c>
      <c r="L15" s="21">
        <f t="shared" ref="L15" si="12">L14/L10</f>
        <v>0</v>
      </c>
    </row>
    <row r="16" spans="1:13" x14ac:dyDescent="0.25">
      <c r="A16" s="3" t="s">
        <v>9</v>
      </c>
      <c r="B16" s="4"/>
      <c r="C16" s="7">
        <f t="shared" ref="C16:K16" si="13">SUM(C17:C18)</f>
        <v>4368</v>
      </c>
      <c r="D16" s="7">
        <f t="shared" si="13"/>
        <v>4207</v>
      </c>
      <c r="E16" s="7">
        <f t="shared" si="13"/>
        <v>4193</v>
      </c>
      <c r="F16" s="7">
        <f t="shared" si="13"/>
        <v>4238</v>
      </c>
      <c r="G16" s="7">
        <f t="shared" si="13"/>
        <v>4307</v>
      </c>
      <c r="H16" s="7">
        <f t="shared" si="13"/>
        <v>4355</v>
      </c>
      <c r="I16" s="7">
        <f t="shared" si="13"/>
        <v>4505</v>
      </c>
      <c r="J16" s="7">
        <f t="shared" si="13"/>
        <v>4756</v>
      </c>
      <c r="K16" s="7">
        <f t="shared" si="13"/>
        <v>4827</v>
      </c>
      <c r="L16" s="7">
        <f t="shared" ref="L16" si="14">SUM(L17:L18)</f>
        <v>4542</v>
      </c>
      <c r="M16" s="34"/>
    </row>
    <row r="17" spans="1:13" x14ac:dyDescent="0.25">
      <c r="A17" s="4"/>
      <c r="B17" s="5" t="s">
        <v>4</v>
      </c>
      <c r="C17" s="26">
        <v>1942</v>
      </c>
      <c r="D17" s="26">
        <v>1896</v>
      </c>
      <c r="E17" s="26">
        <v>1950</v>
      </c>
      <c r="F17" s="26">
        <v>1999</v>
      </c>
      <c r="G17" s="26">
        <v>2110</v>
      </c>
      <c r="H17" s="26">
        <v>2140</v>
      </c>
      <c r="I17" s="26">
        <v>2108</v>
      </c>
      <c r="J17" s="26">
        <v>2216</v>
      </c>
      <c r="K17" s="26">
        <v>2242</v>
      </c>
      <c r="L17" s="26">
        <v>2011</v>
      </c>
      <c r="M17" s="34"/>
    </row>
    <row r="18" spans="1:13" x14ac:dyDescent="0.25">
      <c r="A18" s="4"/>
      <c r="B18" s="5" t="s">
        <v>0</v>
      </c>
      <c r="C18" s="26">
        <v>2426</v>
      </c>
      <c r="D18" s="26">
        <v>2311</v>
      </c>
      <c r="E18" s="26">
        <v>2243</v>
      </c>
      <c r="F18" s="26">
        <v>2239</v>
      </c>
      <c r="G18" s="26">
        <v>2197</v>
      </c>
      <c r="H18" s="26">
        <v>2215</v>
      </c>
      <c r="I18" s="26">
        <v>2397</v>
      </c>
      <c r="J18" s="26">
        <v>2540</v>
      </c>
      <c r="K18" s="26">
        <v>2585</v>
      </c>
      <c r="L18" s="26">
        <v>2531</v>
      </c>
      <c r="M18" s="34"/>
    </row>
    <row r="19" spans="1:13" x14ac:dyDescent="0.25">
      <c r="A19" s="4"/>
      <c r="B19" s="20" t="s">
        <v>20</v>
      </c>
      <c r="C19" s="21">
        <f t="shared" ref="C19:K19" si="15">C17/C16</f>
        <v>0.44459706959706957</v>
      </c>
      <c r="D19" s="21">
        <f t="shared" si="15"/>
        <v>0.4506774423579748</v>
      </c>
      <c r="E19" s="21">
        <f t="shared" si="15"/>
        <v>0.4650608156451228</v>
      </c>
      <c r="F19" s="21">
        <f t="shared" si="15"/>
        <v>0.47168475696083056</v>
      </c>
      <c r="G19" s="21">
        <f t="shared" si="15"/>
        <v>0.48990016252612029</v>
      </c>
      <c r="H19" s="21">
        <f t="shared" si="15"/>
        <v>0.49138920780711826</v>
      </c>
      <c r="I19" s="21">
        <f t="shared" si="15"/>
        <v>0.4679245283018868</v>
      </c>
      <c r="J19" s="21">
        <f t="shared" si="15"/>
        <v>0.4659377628259041</v>
      </c>
      <c r="K19" s="21">
        <f t="shared" si="15"/>
        <v>0.46447068572612388</v>
      </c>
      <c r="L19" s="21">
        <f t="shared" ref="L19" si="16">L17/L16</f>
        <v>0.44275649493615149</v>
      </c>
    </row>
    <row r="20" spans="1:13" hidden="1" x14ac:dyDescent="0.25">
      <c r="A20" s="4"/>
      <c r="B20" s="27" t="s">
        <v>5</v>
      </c>
      <c r="C20" s="28"/>
      <c r="D20" s="28"/>
    </row>
    <row r="21" spans="1:13" hidden="1" x14ac:dyDescent="0.25">
      <c r="A21" s="19"/>
      <c r="B21" s="20" t="s">
        <v>27</v>
      </c>
      <c r="C21" s="21">
        <f t="shared" ref="C21:K21" si="17">C20/C16</f>
        <v>0</v>
      </c>
      <c r="D21" s="21">
        <f t="shared" si="17"/>
        <v>0</v>
      </c>
      <c r="E21" s="21">
        <f t="shared" si="17"/>
        <v>0</v>
      </c>
      <c r="F21" s="21">
        <f t="shared" si="17"/>
        <v>0</v>
      </c>
      <c r="G21" s="21">
        <f t="shared" si="17"/>
        <v>0</v>
      </c>
      <c r="H21" s="21">
        <f t="shared" si="17"/>
        <v>0</v>
      </c>
      <c r="I21" s="21">
        <f t="shared" si="17"/>
        <v>0</v>
      </c>
      <c r="J21" s="21">
        <f t="shared" si="17"/>
        <v>0</v>
      </c>
      <c r="K21" s="21">
        <f t="shared" si="17"/>
        <v>0</v>
      </c>
      <c r="L21" s="21">
        <f t="shared" ref="L21" si="18">L20/L16</f>
        <v>0</v>
      </c>
    </row>
    <row r="22" spans="1:13" x14ac:dyDescent="0.25">
      <c r="A22" s="3" t="s">
        <v>10</v>
      </c>
      <c r="B22" s="4"/>
      <c r="C22" s="7">
        <f t="shared" ref="C22:K22" si="19">SUM(C23,C24)</f>
        <v>5787</v>
      </c>
      <c r="D22" s="7">
        <f t="shared" si="19"/>
        <v>5669</v>
      </c>
      <c r="E22" s="7">
        <f t="shared" si="19"/>
        <v>5678</v>
      </c>
      <c r="F22" s="7">
        <f t="shared" si="19"/>
        <v>5782</v>
      </c>
      <c r="G22" s="7">
        <f t="shared" si="19"/>
        <v>5808</v>
      </c>
      <c r="H22" s="7">
        <f t="shared" si="19"/>
        <v>5874</v>
      </c>
      <c r="I22" s="7">
        <f t="shared" si="19"/>
        <v>6141</v>
      </c>
      <c r="J22" s="7">
        <f t="shared" si="19"/>
        <v>6415</v>
      </c>
      <c r="K22" s="7">
        <f t="shared" si="19"/>
        <v>6156</v>
      </c>
      <c r="L22" s="7">
        <f t="shared" ref="L22" si="20">SUM(L23,L24)</f>
        <v>6079</v>
      </c>
      <c r="M22" s="7"/>
    </row>
    <row r="23" spans="1:13" x14ac:dyDescent="0.25">
      <c r="A23" s="4"/>
      <c r="B23" s="5" t="s">
        <v>4</v>
      </c>
      <c r="C23" s="26">
        <f t="shared" ref="C23:K23" si="21">SUM(C5,C11,C17)</f>
        <v>2604</v>
      </c>
      <c r="D23" s="26">
        <f t="shared" si="21"/>
        <v>2591</v>
      </c>
      <c r="E23" s="26">
        <f t="shared" si="21"/>
        <v>2657</v>
      </c>
      <c r="F23" s="26">
        <f t="shared" si="21"/>
        <v>2748</v>
      </c>
      <c r="G23" s="26">
        <f t="shared" si="21"/>
        <v>2840</v>
      </c>
      <c r="H23" s="26">
        <f t="shared" si="21"/>
        <v>2874</v>
      </c>
      <c r="I23" s="26">
        <f t="shared" si="21"/>
        <v>2966</v>
      </c>
      <c r="J23" s="26">
        <f t="shared" si="21"/>
        <v>3013</v>
      </c>
      <c r="K23" s="26">
        <f t="shared" si="21"/>
        <v>2855</v>
      </c>
      <c r="L23" s="26">
        <f t="shared" ref="L23:L24" si="22">SUM(L5,L11,L17)</f>
        <v>2678</v>
      </c>
      <c r="M23" s="34"/>
    </row>
    <row r="24" spans="1:13" x14ac:dyDescent="0.25">
      <c r="A24" s="4"/>
      <c r="B24" s="5" t="s">
        <v>0</v>
      </c>
      <c r="C24" s="26">
        <f t="shared" ref="C24:K24" si="23">SUM(C6,C12,C18)</f>
        <v>3183</v>
      </c>
      <c r="D24" s="26">
        <f t="shared" si="23"/>
        <v>3078</v>
      </c>
      <c r="E24" s="26">
        <f t="shared" si="23"/>
        <v>3021</v>
      </c>
      <c r="F24" s="26">
        <f t="shared" si="23"/>
        <v>3034</v>
      </c>
      <c r="G24" s="26">
        <f t="shared" si="23"/>
        <v>2968</v>
      </c>
      <c r="H24" s="26">
        <f t="shared" si="23"/>
        <v>3000</v>
      </c>
      <c r="I24" s="26">
        <f t="shared" si="23"/>
        <v>3175</v>
      </c>
      <c r="J24" s="26">
        <f t="shared" si="23"/>
        <v>3402</v>
      </c>
      <c r="K24" s="26">
        <f t="shared" si="23"/>
        <v>3301</v>
      </c>
      <c r="L24" s="26">
        <f t="shared" si="22"/>
        <v>3401</v>
      </c>
      <c r="M24" s="34"/>
    </row>
    <row r="25" spans="1:13" x14ac:dyDescent="0.25">
      <c r="A25" s="4"/>
      <c r="B25" s="20" t="s">
        <v>20</v>
      </c>
      <c r="C25" s="21">
        <f t="shared" ref="C25:K25" si="24">C23/C22</f>
        <v>0.44997407983411092</v>
      </c>
      <c r="D25" s="21">
        <f t="shared" si="24"/>
        <v>0.45704709825366024</v>
      </c>
      <c r="E25" s="21">
        <f t="shared" si="24"/>
        <v>0.46794646002113421</v>
      </c>
      <c r="F25" s="21">
        <f t="shared" si="24"/>
        <v>0.47526807333102733</v>
      </c>
      <c r="G25" s="21">
        <f t="shared" si="24"/>
        <v>0.48898071625344353</v>
      </c>
      <c r="H25" s="21">
        <f t="shared" si="24"/>
        <v>0.48927477017364657</v>
      </c>
      <c r="I25" s="21">
        <f t="shared" si="24"/>
        <v>0.48298322748737993</v>
      </c>
      <c r="J25" s="21">
        <f t="shared" si="24"/>
        <v>0.46968043647700702</v>
      </c>
      <c r="K25" s="21">
        <f t="shared" si="24"/>
        <v>0.46377517868745938</v>
      </c>
      <c r="L25" s="21">
        <f t="shared" ref="L25" si="25">L23/L22</f>
        <v>0.44053298239842081</v>
      </c>
    </row>
    <row r="26" spans="1:13" hidden="1" x14ac:dyDescent="0.25">
      <c r="A26" s="4"/>
      <c r="B26" s="27" t="s">
        <v>5</v>
      </c>
      <c r="C26" s="28">
        <f t="shared" ref="C26:L26" si="26">SUM(C8,C14,C20)</f>
        <v>0</v>
      </c>
      <c r="D26" s="28">
        <f t="shared" si="26"/>
        <v>0</v>
      </c>
      <c r="E26" s="28">
        <f t="shared" si="26"/>
        <v>0</v>
      </c>
      <c r="F26" s="28">
        <f t="shared" si="26"/>
        <v>0</v>
      </c>
      <c r="G26" s="28">
        <f t="shared" si="26"/>
        <v>0</v>
      </c>
      <c r="H26" s="28">
        <f t="shared" si="26"/>
        <v>0</v>
      </c>
      <c r="I26" s="28">
        <f t="shared" si="26"/>
        <v>0</v>
      </c>
      <c r="J26" s="28">
        <f t="shared" si="26"/>
        <v>0</v>
      </c>
      <c r="K26" s="28">
        <f t="shared" si="26"/>
        <v>0</v>
      </c>
      <c r="L26" s="28">
        <f t="shared" si="26"/>
        <v>0</v>
      </c>
    </row>
    <row r="27" spans="1:13" hidden="1" x14ac:dyDescent="0.25">
      <c r="A27" s="10"/>
      <c r="B27" s="11" t="s">
        <v>27</v>
      </c>
      <c r="C27" s="18">
        <f t="shared" ref="C27:L27" si="27">C26/C22</f>
        <v>0</v>
      </c>
      <c r="D27" s="18">
        <f t="shared" si="27"/>
        <v>0</v>
      </c>
      <c r="E27" s="18">
        <f t="shared" si="27"/>
        <v>0</v>
      </c>
      <c r="F27" s="18">
        <f t="shared" si="27"/>
        <v>0</v>
      </c>
      <c r="G27" s="18">
        <f t="shared" si="27"/>
        <v>0</v>
      </c>
      <c r="H27" s="18">
        <f t="shared" si="27"/>
        <v>0</v>
      </c>
      <c r="I27" s="18">
        <f t="shared" si="27"/>
        <v>0</v>
      </c>
      <c r="J27" s="18">
        <f t="shared" si="27"/>
        <v>0</v>
      </c>
      <c r="K27" s="18">
        <f t="shared" si="27"/>
        <v>0</v>
      </c>
      <c r="L27" s="18">
        <f t="shared" si="27"/>
        <v>0</v>
      </c>
    </row>
    <row r="28" spans="1:13" x14ac:dyDescent="0.25">
      <c r="A28" s="4" t="s">
        <v>25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3" x14ac:dyDescent="0.25">
      <c r="A29" s="22" t="s">
        <v>32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/>
      <c r="B44" s="20" t="s">
        <v>30</v>
      </c>
      <c r="C44" s="23">
        <f>C24/C22</f>
        <v>0.55002592016588903</v>
      </c>
      <c r="D44" s="23">
        <f t="shared" ref="C44:L44" si="28">D24/D22</f>
        <v>0.5429529017463397</v>
      </c>
      <c r="E44" s="23">
        <f t="shared" si="28"/>
        <v>0.53205353997886584</v>
      </c>
      <c r="F44" s="23">
        <f t="shared" si="28"/>
        <v>0.52473192666897273</v>
      </c>
      <c r="G44" s="23">
        <f t="shared" si="28"/>
        <v>0.51101928374655647</v>
      </c>
      <c r="H44" s="23">
        <f t="shared" si="28"/>
        <v>0.51072522982635338</v>
      </c>
      <c r="I44" s="23">
        <f t="shared" si="28"/>
        <v>0.51701677251262013</v>
      </c>
      <c r="J44" s="23">
        <f t="shared" si="28"/>
        <v>0.53031956352299303</v>
      </c>
      <c r="K44" s="23">
        <f t="shared" si="28"/>
        <v>0.53622482131254057</v>
      </c>
      <c r="L44" s="23">
        <f t="shared" si="28"/>
        <v>0.55946701760157924</v>
      </c>
    </row>
    <row r="45" spans="1:12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</sheetData>
  <printOptions horizontalCentered="1" verticalCentered="1"/>
  <pageMargins left="0.45" right="0.45" top="0.75" bottom="0.75" header="0.25" footer="0.3"/>
  <pageSetup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1FF49-17BB-4700-8E53-D887A6D69EE9}">
  <sheetPr>
    <pageSetUpPr fitToPage="1"/>
  </sheetPr>
  <dimension ref="A1:M50"/>
  <sheetViews>
    <sheetView workbookViewId="0">
      <selection activeCell="L38" sqref="L38"/>
    </sheetView>
  </sheetViews>
  <sheetFormatPr defaultColWidth="9" defaultRowHeight="12.5" x14ac:dyDescent="0.25"/>
  <cols>
    <col min="1" max="1" width="3.58203125" style="1" customWidth="1"/>
    <col min="2" max="2" width="21" style="1" customWidth="1"/>
    <col min="3" max="16384" width="9" style="1"/>
  </cols>
  <sheetData>
    <row r="1" spans="1:13" ht="14.25" customHeight="1" x14ac:dyDescent="0.25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ht="6" customHeigh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x14ac:dyDescent="0.25">
      <c r="A3" s="16"/>
      <c r="B3" s="2"/>
      <c r="C3" s="15">
        <v>2014</v>
      </c>
      <c r="D3" s="15">
        <v>2015</v>
      </c>
      <c r="E3" s="15">
        <v>2016</v>
      </c>
      <c r="F3" s="15">
        <v>2017</v>
      </c>
      <c r="G3" s="15">
        <v>2018</v>
      </c>
      <c r="H3" s="15">
        <v>2019</v>
      </c>
      <c r="I3" s="15">
        <v>2020</v>
      </c>
      <c r="J3" s="15">
        <v>2021</v>
      </c>
      <c r="K3" s="15">
        <v>2022</v>
      </c>
      <c r="L3" s="15">
        <v>2023</v>
      </c>
    </row>
    <row r="4" spans="1:13" x14ac:dyDescent="0.25">
      <c r="A4" s="3" t="s">
        <v>13</v>
      </c>
      <c r="B4" s="4"/>
      <c r="C4" s="7">
        <f t="shared" ref="C4:D4" si="0">SUM(C5:C6)</f>
        <v>298</v>
      </c>
      <c r="D4" s="7">
        <f t="shared" si="0"/>
        <v>308</v>
      </c>
      <c r="E4" s="7">
        <f t="shared" ref="E4:K4" si="1">SUM(E5:E6)</f>
        <v>298</v>
      </c>
      <c r="F4" s="7">
        <f t="shared" si="1"/>
        <v>300</v>
      </c>
      <c r="G4" s="7">
        <f t="shared" si="1"/>
        <v>316</v>
      </c>
      <c r="H4" s="7">
        <f t="shared" si="1"/>
        <v>297</v>
      </c>
      <c r="I4" s="7">
        <f t="shared" si="1"/>
        <v>301</v>
      </c>
      <c r="J4" s="7">
        <f t="shared" si="1"/>
        <v>318</v>
      </c>
      <c r="K4" s="7">
        <f t="shared" si="1"/>
        <v>305</v>
      </c>
      <c r="L4" s="7">
        <f t="shared" ref="L4" si="2">SUM(L5:L6)</f>
        <v>285</v>
      </c>
      <c r="M4" s="34"/>
    </row>
    <row r="5" spans="1:13" x14ac:dyDescent="0.25">
      <c r="A5" s="4"/>
      <c r="B5" s="5" t="s">
        <v>4</v>
      </c>
      <c r="C5" s="26">
        <v>147</v>
      </c>
      <c r="D5" s="26">
        <v>144</v>
      </c>
      <c r="E5" s="26">
        <v>141</v>
      </c>
      <c r="F5" s="26">
        <v>148</v>
      </c>
      <c r="G5" s="26">
        <v>169</v>
      </c>
      <c r="H5" s="26">
        <v>141</v>
      </c>
      <c r="I5" s="26">
        <v>121</v>
      </c>
      <c r="J5" s="26">
        <v>131</v>
      </c>
      <c r="K5" s="26">
        <v>118</v>
      </c>
      <c r="L5" s="26">
        <v>121</v>
      </c>
      <c r="M5" s="34"/>
    </row>
    <row r="6" spans="1:13" x14ac:dyDescent="0.25">
      <c r="A6" s="4"/>
      <c r="B6" s="5" t="s">
        <v>0</v>
      </c>
      <c r="C6" s="26">
        <v>151</v>
      </c>
      <c r="D6" s="26">
        <v>164</v>
      </c>
      <c r="E6" s="26">
        <v>157</v>
      </c>
      <c r="F6" s="26">
        <v>152</v>
      </c>
      <c r="G6" s="26">
        <v>147</v>
      </c>
      <c r="H6" s="26">
        <v>156</v>
      </c>
      <c r="I6" s="26">
        <v>180</v>
      </c>
      <c r="J6" s="26">
        <v>187</v>
      </c>
      <c r="K6" s="26">
        <v>187</v>
      </c>
      <c r="L6" s="26">
        <v>164</v>
      </c>
      <c r="M6" s="34"/>
    </row>
    <row r="7" spans="1:13" x14ac:dyDescent="0.25">
      <c r="A7" s="4"/>
      <c r="B7" s="20" t="s">
        <v>20</v>
      </c>
      <c r="C7" s="21">
        <f t="shared" ref="C7:K7" si="3">C5/C4</f>
        <v>0.49328859060402686</v>
      </c>
      <c r="D7" s="21">
        <f t="shared" si="3"/>
        <v>0.46753246753246752</v>
      </c>
      <c r="E7" s="21">
        <f t="shared" si="3"/>
        <v>0.47315436241610737</v>
      </c>
      <c r="F7" s="21">
        <f t="shared" si="3"/>
        <v>0.49333333333333335</v>
      </c>
      <c r="G7" s="21">
        <f t="shared" si="3"/>
        <v>0.53481012658227844</v>
      </c>
      <c r="H7" s="21">
        <f t="shared" si="3"/>
        <v>0.47474747474747475</v>
      </c>
      <c r="I7" s="21">
        <f t="shared" si="3"/>
        <v>0.4019933554817276</v>
      </c>
      <c r="J7" s="21">
        <f t="shared" si="3"/>
        <v>0.41194968553459121</v>
      </c>
      <c r="K7" s="21">
        <f t="shared" si="3"/>
        <v>0.38688524590163936</v>
      </c>
      <c r="L7" s="21">
        <f t="shared" ref="L7" si="4">L5/L4</f>
        <v>0.42456140350877192</v>
      </c>
    </row>
    <row r="8" spans="1:13" ht="12.75" hidden="1" customHeight="1" x14ac:dyDescent="0.25">
      <c r="A8" s="4"/>
      <c r="B8" s="27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3" ht="12.75" hidden="1" customHeight="1" x14ac:dyDescent="0.25">
      <c r="A9" s="19"/>
      <c r="B9" s="20" t="s">
        <v>27</v>
      </c>
      <c r="C9" s="21">
        <f t="shared" ref="C9:K9" si="5">C8/C4</f>
        <v>0</v>
      </c>
      <c r="D9" s="21">
        <f t="shared" si="5"/>
        <v>0</v>
      </c>
      <c r="E9" s="21">
        <f t="shared" si="5"/>
        <v>0</v>
      </c>
      <c r="F9" s="21">
        <f t="shared" si="5"/>
        <v>0</v>
      </c>
      <c r="G9" s="21">
        <f t="shared" si="5"/>
        <v>0</v>
      </c>
      <c r="H9" s="21">
        <f t="shared" si="5"/>
        <v>0</v>
      </c>
      <c r="I9" s="21">
        <f t="shared" si="5"/>
        <v>0</v>
      </c>
      <c r="J9" s="21">
        <f t="shared" si="5"/>
        <v>0</v>
      </c>
      <c r="K9" s="21">
        <f t="shared" si="5"/>
        <v>0</v>
      </c>
      <c r="L9" s="21">
        <f t="shared" ref="L9" si="6">L8/L4</f>
        <v>0</v>
      </c>
    </row>
    <row r="10" spans="1:13" x14ac:dyDescent="0.25">
      <c r="A10" s="3" t="s">
        <v>29</v>
      </c>
      <c r="B10" s="4"/>
      <c r="C10" s="7">
        <f t="shared" ref="C10:K10" si="7">SUM(C11:C12)</f>
        <v>142</v>
      </c>
      <c r="D10" s="7">
        <f t="shared" si="7"/>
        <v>144</v>
      </c>
      <c r="E10" s="7">
        <f t="shared" si="7"/>
        <v>142</v>
      </c>
      <c r="F10" s="7">
        <f t="shared" si="7"/>
        <v>154</v>
      </c>
      <c r="G10" s="7">
        <f t="shared" si="7"/>
        <v>138</v>
      </c>
      <c r="H10" s="7">
        <f t="shared" si="7"/>
        <v>173</v>
      </c>
      <c r="I10" s="7">
        <f t="shared" si="7"/>
        <v>182</v>
      </c>
      <c r="J10" s="7">
        <f t="shared" si="7"/>
        <v>152</v>
      </c>
      <c r="K10" s="7">
        <f t="shared" si="7"/>
        <v>155</v>
      </c>
      <c r="L10" s="7">
        <f t="shared" ref="L10" si="8">SUM(L11:L12)</f>
        <v>164</v>
      </c>
      <c r="M10" s="34"/>
    </row>
    <row r="11" spans="1:13" x14ac:dyDescent="0.25">
      <c r="A11" s="4"/>
      <c r="B11" s="5" t="s">
        <v>4</v>
      </c>
      <c r="C11" s="26">
        <v>117</v>
      </c>
      <c r="D11" s="26">
        <v>121</v>
      </c>
      <c r="E11" s="26">
        <v>126</v>
      </c>
      <c r="F11" s="26">
        <v>132</v>
      </c>
      <c r="G11" s="26">
        <v>122</v>
      </c>
      <c r="H11" s="26">
        <v>137</v>
      </c>
      <c r="I11" s="26">
        <v>159</v>
      </c>
      <c r="J11" s="26">
        <v>132</v>
      </c>
      <c r="K11" s="26">
        <v>134</v>
      </c>
      <c r="L11" s="26">
        <v>145</v>
      </c>
      <c r="M11" s="34"/>
    </row>
    <row r="12" spans="1:13" x14ac:dyDescent="0.25">
      <c r="A12" s="4"/>
      <c r="B12" s="5" t="s">
        <v>0</v>
      </c>
      <c r="C12" s="26">
        <v>25</v>
      </c>
      <c r="D12" s="26">
        <v>23</v>
      </c>
      <c r="E12" s="26">
        <v>16</v>
      </c>
      <c r="F12" s="26">
        <v>22</v>
      </c>
      <c r="G12" s="26">
        <v>16</v>
      </c>
      <c r="H12" s="26">
        <v>36</v>
      </c>
      <c r="I12" s="26">
        <v>23</v>
      </c>
      <c r="J12" s="26">
        <v>20</v>
      </c>
      <c r="K12" s="26">
        <v>21</v>
      </c>
      <c r="L12" s="26">
        <v>19</v>
      </c>
      <c r="M12" s="34"/>
    </row>
    <row r="13" spans="1:13" x14ac:dyDescent="0.25">
      <c r="A13" s="4"/>
      <c r="B13" s="20" t="s">
        <v>20</v>
      </c>
      <c r="C13" s="21">
        <f t="shared" ref="C13:K13" si="9">C11/C10</f>
        <v>0.823943661971831</v>
      </c>
      <c r="D13" s="21">
        <f t="shared" si="9"/>
        <v>0.84027777777777779</v>
      </c>
      <c r="E13" s="21">
        <f t="shared" si="9"/>
        <v>0.88732394366197187</v>
      </c>
      <c r="F13" s="21">
        <f t="shared" si="9"/>
        <v>0.8571428571428571</v>
      </c>
      <c r="G13" s="21">
        <f t="shared" si="9"/>
        <v>0.88405797101449279</v>
      </c>
      <c r="H13" s="21">
        <f t="shared" si="9"/>
        <v>0.79190751445086704</v>
      </c>
      <c r="I13" s="21">
        <f t="shared" si="9"/>
        <v>0.87362637362637363</v>
      </c>
      <c r="J13" s="21">
        <f t="shared" si="9"/>
        <v>0.86842105263157898</v>
      </c>
      <c r="K13" s="21">
        <f t="shared" si="9"/>
        <v>0.86451612903225805</v>
      </c>
      <c r="L13" s="21">
        <f t="shared" ref="L13" si="10">L11/L10</f>
        <v>0.88414634146341464</v>
      </c>
    </row>
    <row r="14" spans="1:13" ht="12.75" hidden="1" customHeight="1" x14ac:dyDescent="0.25">
      <c r="A14" s="4"/>
      <c r="B14" s="27" t="s">
        <v>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3" ht="12.75" hidden="1" customHeight="1" x14ac:dyDescent="0.25">
      <c r="A15" s="19"/>
      <c r="B15" s="20" t="s">
        <v>27</v>
      </c>
      <c r="C15" s="21">
        <f t="shared" ref="C15:K15" si="11">C14/C10</f>
        <v>0</v>
      </c>
      <c r="D15" s="21">
        <f t="shared" si="11"/>
        <v>0</v>
      </c>
      <c r="E15" s="21">
        <f t="shared" si="11"/>
        <v>0</v>
      </c>
      <c r="F15" s="21">
        <f t="shared" si="11"/>
        <v>0</v>
      </c>
      <c r="G15" s="21">
        <f t="shared" si="11"/>
        <v>0</v>
      </c>
      <c r="H15" s="21">
        <f t="shared" si="11"/>
        <v>0</v>
      </c>
      <c r="I15" s="21">
        <f t="shared" si="11"/>
        <v>0</v>
      </c>
      <c r="J15" s="21">
        <f t="shared" si="11"/>
        <v>0</v>
      </c>
      <c r="K15" s="21">
        <f t="shared" si="11"/>
        <v>0</v>
      </c>
      <c r="L15" s="21">
        <f t="shared" ref="L15" si="12">L14/L10</f>
        <v>0</v>
      </c>
    </row>
    <row r="16" spans="1:13" x14ac:dyDescent="0.25">
      <c r="A16" s="3" t="s">
        <v>14</v>
      </c>
      <c r="B16" s="4"/>
      <c r="C16" s="7">
        <f t="shared" ref="C16:K16" si="13">SUM(C17:C18)</f>
        <v>1372</v>
      </c>
      <c r="D16" s="7">
        <f t="shared" si="13"/>
        <v>1347</v>
      </c>
      <c r="E16" s="7">
        <f t="shared" si="13"/>
        <v>1395</v>
      </c>
      <c r="F16" s="7">
        <f t="shared" si="13"/>
        <v>1393</v>
      </c>
      <c r="G16" s="7">
        <f t="shared" si="13"/>
        <v>1387</v>
      </c>
      <c r="H16" s="7">
        <f t="shared" si="13"/>
        <v>1387</v>
      </c>
      <c r="I16" s="7">
        <f t="shared" si="13"/>
        <v>1390</v>
      </c>
      <c r="J16" s="7">
        <f t="shared" si="13"/>
        <v>1416</v>
      </c>
      <c r="K16" s="7">
        <f t="shared" si="13"/>
        <v>1426</v>
      </c>
      <c r="L16" s="7">
        <f t="shared" ref="L16" si="14">SUM(L17:L18)</f>
        <v>1384</v>
      </c>
      <c r="M16" s="34"/>
    </row>
    <row r="17" spans="1:13" x14ac:dyDescent="0.25">
      <c r="A17" s="4"/>
      <c r="B17" s="5" t="s">
        <v>4</v>
      </c>
      <c r="C17" s="26">
        <v>905</v>
      </c>
      <c r="D17" s="26">
        <v>878</v>
      </c>
      <c r="E17" s="26">
        <v>870</v>
      </c>
      <c r="F17" s="26">
        <v>875</v>
      </c>
      <c r="G17" s="26">
        <v>884</v>
      </c>
      <c r="H17" s="26">
        <v>901</v>
      </c>
      <c r="I17" s="26">
        <v>899</v>
      </c>
      <c r="J17" s="26">
        <v>877</v>
      </c>
      <c r="K17" s="26">
        <v>864</v>
      </c>
      <c r="L17" s="26">
        <v>835</v>
      </c>
      <c r="M17" s="34"/>
    </row>
    <row r="18" spans="1:13" x14ac:dyDescent="0.25">
      <c r="A18" s="4"/>
      <c r="B18" s="5" t="s">
        <v>0</v>
      </c>
      <c r="C18" s="26">
        <v>467</v>
      </c>
      <c r="D18" s="26">
        <v>469</v>
      </c>
      <c r="E18" s="26">
        <v>525</v>
      </c>
      <c r="F18" s="26">
        <v>518</v>
      </c>
      <c r="G18" s="26">
        <v>503</v>
      </c>
      <c r="H18" s="26">
        <v>486</v>
      </c>
      <c r="I18" s="26">
        <v>491</v>
      </c>
      <c r="J18" s="26">
        <v>539</v>
      </c>
      <c r="K18" s="26">
        <v>562</v>
      </c>
      <c r="L18" s="26">
        <v>549</v>
      </c>
      <c r="M18" s="34"/>
    </row>
    <row r="19" spans="1:13" x14ac:dyDescent="0.25">
      <c r="A19" s="4"/>
      <c r="B19" s="20" t="s">
        <v>20</v>
      </c>
      <c r="C19" s="21">
        <f t="shared" ref="C19:K19" si="15">C17/C16</f>
        <v>0.65962099125364426</v>
      </c>
      <c r="D19" s="21">
        <f t="shared" si="15"/>
        <v>0.65181885671863404</v>
      </c>
      <c r="E19" s="21">
        <f t="shared" si="15"/>
        <v>0.62365591397849462</v>
      </c>
      <c r="F19" s="21">
        <f t="shared" si="15"/>
        <v>0.62814070351758799</v>
      </c>
      <c r="G19" s="21">
        <f t="shared" si="15"/>
        <v>0.63734679163662578</v>
      </c>
      <c r="H19" s="21">
        <f t="shared" si="15"/>
        <v>0.64960346070656094</v>
      </c>
      <c r="I19" s="21">
        <f t="shared" si="15"/>
        <v>0.64676258992805757</v>
      </c>
      <c r="J19" s="21">
        <f t="shared" si="15"/>
        <v>0.61935028248587576</v>
      </c>
      <c r="K19" s="21">
        <f t="shared" si="15"/>
        <v>0.60589060308555398</v>
      </c>
      <c r="L19" s="21">
        <f t="shared" ref="L19" si="16">L17/L16</f>
        <v>0.60332369942196529</v>
      </c>
    </row>
    <row r="20" spans="1:13" ht="12.75" hidden="1" customHeight="1" x14ac:dyDescent="0.25">
      <c r="A20" s="4"/>
      <c r="B20" s="27" t="s">
        <v>5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3" ht="12.75" hidden="1" customHeight="1" x14ac:dyDescent="0.25">
      <c r="A21" s="19"/>
      <c r="B21" s="20" t="s">
        <v>27</v>
      </c>
      <c r="C21" s="21">
        <f t="shared" ref="C21:K21" si="17">C20/C16</f>
        <v>0</v>
      </c>
      <c r="D21" s="21">
        <f t="shared" si="17"/>
        <v>0</v>
      </c>
      <c r="E21" s="21">
        <f t="shared" si="17"/>
        <v>0</v>
      </c>
      <c r="F21" s="21">
        <f t="shared" si="17"/>
        <v>0</v>
      </c>
      <c r="G21" s="21">
        <f t="shared" si="17"/>
        <v>0</v>
      </c>
      <c r="H21" s="21">
        <f t="shared" si="17"/>
        <v>0</v>
      </c>
      <c r="I21" s="21">
        <f t="shared" si="17"/>
        <v>0</v>
      </c>
      <c r="J21" s="21">
        <f t="shared" si="17"/>
        <v>0</v>
      </c>
      <c r="K21" s="21">
        <f t="shared" si="17"/>
        <v>0</v>
      </c>
      <c r="L21" s="21">
        <f t="shared" ref="L21" si="18">L20/L16</f>
        <v>0</v>
      </c>
    </row>
    <row r="22" spans="1:13" x14ac:dyDescent="0.25">
      <c r="A22" s="3" t="s">
        <v>15</v>
      </c>
      <c r="B22" s="4"/>
      <c r="C22" s="7">
        <f t="shared" ref="C22:K22" si="19">SUM(C23:C24)</f>
        <v>1812</v>
      </c>
      <c r="D22" s="7">
        <f t="shared" si="19"/>
        <v>1799</v>
      </c>
      <c r="E22" s="7">
        <f t="shared" si="19"/>
        <v>1835</v>
      </c>
      <c r="F22" s="7">
        <f t="shared" si="19"/>
        <v>1847</v>
      </c>
      <c r="G22" s="7">
        <f t="shared" si="19"/>
        <v>1841</v>
      </c>
      <c r="H22" s="7">
        <f t="shared" si="19"/>
        <v>1857</v>
      </c>
      <c r="I22" s="7">
        <f t="shared" si="19"/>
        <v>1873</v>
      </c>
      <c r="J22" s="7">
        <f t="shared" si="19"/>
        <v>1886</v>
      </c>
      <c r="K22" s="7">
        <f t="shared" si="19"/>
        <v>1886</v>
      </c>
      <c r="L22" s="7">
        <f t="shared" ref="L22" si="20">SUM(L23:L24)</f>
        <v>1833</v>
      </c>
      <c r="M22" s="34"/>
    </row>
    <row r="23" spans="1:13" x14ac:dyDescent="0.25">
      <c r="A23" s="4"/>
      <c r="B23" s="5" t="s">
        <v>4</v>
      </c>
      <c r="C23" s="26">
        <f t="shared" ref="C23:K23" si="21">SUM(C5,C11,C17)</f>
        <v>1169</v>
      </c>
      <c r="D23" s="26">
        <f t="shared" si="21"/>
        <v>1143</v>
      </c>
      <c r="E23" s="26">
        <f t="shared" si="21"/>
        <v>1137</v>
      </c>
      <c r="F23" s="26">
        <f t="shared" si="21"/>
        <v>1155</v>
      </c>
      <c r="G23" s="26">
        <f t="shared" si="21"/>
        <v>1175</v>
      </c>
      <c r="H23" s="26">
        <f t="shared" si="21"/>
        <v>1179</v>
      </c>
      <c r="I23" s="26">
        <f t="shared" si="21"/>
        <v>1179</v>
      </c>
      <c r="J23" s="26">
        <f t="shared" si="21"/>
        <v>1140</v>
      </c>
      <c r="K23" s="26">
        <f t="shared" si="21"/>
        <v>1116</v>
      </c>
      <c r="L23" s="26">
        <f t="shared" ref="L23" si="22">SUM(L5,L11,L17)</f>
        <v>1101</v>
      </c>
      <c r="M23" s="34"/>
    </row>
    <row r="24" spans="1:13" x14ac:dyDescent="0.25">
      <c r="A24" s="4"/>
      <c r="B24" s="5" t="s">
        <v>0</v>
      </c>
      <c r="C24" s="26">
        <f t="shared" ref="C24:K24" si="23">SUM(C6,C12,C18)</f>
        <v>643</v>
      </c>
      <c r="D24" s="26">
        <f t="shared" si="23"/>
        <v>656</v>
      </c>
      <c r="E24" s="26">
        <f t="shared" si="23"/>
        <v>698</v>
      </c>
      <c r="F24" s="26">
        <f t="shared" si="23"/>
        <v>692</v>
      </c>
      <c r="G24" s="26">
        <f t="shared" si="23"/>
        <v>666</v>
      </c>
      <c r="H24" s="26">
        <f t="shared" si="23"/>
        <v>678</v>
      </c>
      <c r="I24" s="26">
        <f t="shared" si="23"/>
        <v>694</v>
      </c>
      <c r="J24" s="26">
        <f t="shared" si="23"/>
        <v>746</v>
      </c>
      <c r="K24" s="26">
        <f t="shared" si="23"/>
        <v>770</v>
      </c>
      <c r="L24" s="26">
        <f t="shared" ref="L24" si="24">SUM(L6,L12,L18)</f>
        <v>732</v>
      </c>
      <c r="M24" s="34"/>
    </row>
    <row r="25" spans="1:13" x14ac:dyDescent="0.25">
      <c r="A25" s="4"/>
      <c r="B25" s="20" t="s">
        <v>20</v>
      </c>
      <c r="C25" s="21">
        <f t="shared" ref="C25:K25" si="25">C23/C22</f>
        <v>0.64514348785871967</v>
      </c>
      <c r="D25" s="21">
        <f t="shared" si="25"/>
        <v>0.63535297387437462</v>
      </c>
      <c r="E25" s="21">
        <f t="shared" si="25"/>
        <v>0.61961852861035427</v>
      </c>
      <c r="F25" s="21">
        <f t="shared" si="25"/>
        <v>0.62533838657282081</v>
      </c>
      <c r="G25" s="21">
        <f t="shared" si="25"/>
        <v>0.63824008690928846</v>
      </c>
      <c r="H25" s="21">
        <f t="shared" si="25"/>
        <v>0.63489499192245558</v>
      </c>
      <c r="I25" s="21">
        <f t="shared" si="25"/>
        <v>0.6294714361986119</v>
      </c>
      <c r="J25" s="21">
        <f t="shared" si="25"/>
        <v>0.6044538706256628</v>
      </c>
      <c r="K25" s="21">
        <f t="shared" si="25"/>
        <v>0.59172852598091197</v>
      </c>
      <c r="L25" s="21">
        <f t="shared" ref="L25" si="26">L23/L22</f>
        <v>0.60065466448445171</v>
      </c>
    </row>
    <row r="26" spans="1:13" ht="12.75" hidden="1" customHeight="1" x14ac:dyDescent="0.25">
      <c r="A26" s="4"/>
      <c r="B26" s="27" t="s">
        <v>5</v>
      </c>
      <c r="C26" s="28">
        <f t="shared" ref="C26:K26" si="27">SUM(C8,C14,C20)</f>
        <v>0</v>
      </c>
      <c r="D26" s="28">
        <f t="shared" si="27"/>
        <v>0</v>
      </c>
      <c r="E26" s="28">
        <f t="shared" si="27"/>
        <v>0</v>
      </c>
      <c r="F26" s="28">
        <f t="shared" si="27"/>
        <v>0</v>
      </c>
      <c r="G26" s="28">
        <f t="shared" si="27"/>
        <v>0</v>
      </c>
      <c r="H26" s="28">
        <f t="shared" si="27"/>
        <v>0</v>
      </c>
      <c r="I26" s="28">
        <f t="shared" si="27"/>
        <v>0</v>
      </c>
      <c r="J26" s="28">
        <f t="shared" si="27"/>
        <v>0</v>
      </c>
      <c r="K26" s="28">
        <f t="shared" si="27"/>
        <v>0</v>
      </c>
      <c r="L26" s="28">
        <f t="shared" ref="L26" si="28">SUM(L8,L14,L20)</f>
        <v>0</v>
      </c>
    </row>
    <row r="27" spans="1:13" ht="12.75" hidden="1" customHeight="1" x14ac:dyDescent="0.25">
      <c r="A27" s="19"/>
      <c r="B27" s="20" t="s">
        <v>27</v>
      </c>
      <c r="C27" s="21">
        <f t="shared" ref="C27:K27" si="29">C26/C22</f>
        <v>0</v>
      </c>
      <c r="D27" s="21">
        <f t="shared" si="29"/>
        <v>0</v>
      </c>
      <c r="E27" s="21">
        <f t="shared" si="29"/>
        <v>0</v>
      </c>
      <c r="F27" s="21">
        <f t="shared" si="29"/>
        <v>0</v>
      </c>
      <c r="G27" s="21">
        <f t="shared" si="29"/>
        <v>0</v>
      </c>
      <c r="H27" s="21">
        <f t="shared" si="29"/>
        <v>0</v>
      </c>
      <c r="I27" s="21">
        <f t="shared" si="29"/>
        <v>0</v>
      </c>
      <c r="J27" s="21">
        <f t="shared" si="29"/>
        <v>0</v>
      </c>
      <c r="K27" s="21">
        <f t="shared" si="29"/>
        <v>0</v>
      </c>
      <c r="L27" s="21">
        <f t="shared" ref="L27" si="30">L26/L22</f>
        <v>0</v>
      </c>
    </row>
    <row r="28" spans="1:13" x14ac:dyDescent="0.25">
      <c r="A28" s="3" t="s">
        <v>11</v>
      </c>
      <c r="B28" s="4"/>
      <c r="C28" s="7">
        <f t="shared" ref="C28:D28" si="31">SUM(C29:C30)</f>
        <v>1417</v>
      </c>
      <c r="D28" s="7">
        <f t="shared" si="31"/>
        <v>1306</v>
      </c>
      <c r="E28" s="7">
        <f t="shared" ref="E28:K28" si="32">SUM(E29:E30)</f>
        <v>1323</v>
      </c>
      <c r="F28" s="7">
        <f t="shared" si="32"/>
        <v>1398</v>
      </c>
      <c r="G28" s="7">
        <f t="shared" si="32"/>
        <v>1292</v>
      </c>
      <c r="H28" s="7">
        <f t="shared" si="32"/>
        <v>1295</v>
      </c>
      <c r="I28" s="7">
        <f t="shared" si="32"/>
        <v>1282</v>
      </c>
      <c r="J28" s="7">
        <f t="shared" si="32"/>
        <v>1297</v>
      </c>
      <c r="K28" s="7">
        <f t="shared" si="32"/>
        <v>1302</v>
      </c>
      <c r="L28" s="7">
        <f t="shared" ref="L28" si="33">SUM(L29:L30)</f>
        <v>1410</v>
      </c>
      <c r="M28" s="34"/>
    </row>
    <row r="29" spans="1:13" x14ac:dyDescent="0.25">
      <c r="A29" s="4"/>
      <c r="B29" s="5" t="s">
        <v>4</v>
      </c>
      <c r="C29" s="26">
        <v>1121</v>
      </c>
      <c r="D29" s="26">
        <v>1023</v>
      </c>
      <c r="E29" s="26">
        <v>1052</v>
      </c>
      <c r="F29" s="26">
        <v>1115</v>
      </c>
      <c r="G29" s="26">
        <v>1016</v>
      </c>
      <c r="H29" s="26">
        <v>1020</v>
      </c>
      <c r="I29" s="26">
        <v>1001</v>
      </c>
      <c r="J29" s="26">
        <v>1021</v>
      </c>
      <c r="K29" s="26">
        <v>1025</v>
      </c>
      <c r="L29" s="26">
        <v>1099</v>
      </c>
      <c r="M29" s="34"/>
    </row>
    <row r="30" spans="1:13" x14ac:dyDescent="0.25">
      <c r="A30" s="4"/>
      <c r="B30" s="5" t="s">
        <v>0</v>
      </c>
      <c r="C30" s="26">
        <v>296</v>
      </c>
      <c r="D30" s="26">
        <v>283</v>
      </c>
      <c r="E30" s="26">
        <v>271</v>
      </c>
      <c r="F30" s="26">
        <v>283</v>
      </c>
      <c r="G30" s="26">
        <v>276</v>
      </c>
      <c r="H30" s="26">
        <v>275</v>
      </c>
      <c r="I30" s="26">
        <v>281</v>
      </c>
      <c r="J30" s="26">
        <v>276</v>
      </c>
      <c r="K30" s="26">
        <v>277</v>
      </c>
      <c r="L30" s="26">
        <v>311</v>
      </c>
      <c r="M30" s="34"/>
    </row>
    <row r="31" spans="1:13" x14ac:dyDescent="0.25">
      <c r="A31" s="4"/>
      <c r="B31" s="20" t="s">
        <v>20</v>
      </c>
      <c r="C31" s="21">
        <f t="shared" ref="C31:K31" si="34">C29/C28</f>
        <v>0.79110797459421311</v>
      </c>
      <c r="D31" s="21">
        <f t="shared" si="34"/>
        <v>0.78330781010719752</v>
      </c>
      <c r="E31" s="21">
        <f t="shared" si="34"/>
        <v>0.79516250944822375</v>
      </c>
      <c r="F31" s="21">
        <f t="shared" si="34"/>
        <v>0.79756795422031479</v>
      </c>
      <c r="G31" s="21">
        <f t="shared" si="34"/>
        <v>0.78637770897832815</v>
      </c>
      <c r="H31" s="21">
        <f t="shared" si="34"/>
        <v>0.78764478764478763</v>
      </c>
      <c r="I31" s="21">
        <f t="shared" si="34"/>
        <v>0.78081123244929795</v>
      </c>
      <c r="J31" s="21">
        <f t="shared" si="34"/>
        <v>0.787201233616037</v>
      </c>
      <c r="K31" s="21">
        <f t="shared" si="34"/>
        <v>0.78725038402457759</v>
      </c>
      <c r="L31" s="21">
        <f t="shared" ref="L31" si="35">L29/L28</f>
        <v>0.77943262411347514</v>
      </c>
    </row>
    <row r="32" spans="1:13" ht="12.75" hidden="1" customHeight="1" x14ac:dyDescent="0.25">
      <c r="A32" s="4"/>
      <c r="B32" s="27" t="s">
        <v>5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2.75" hidden="1" customHeight="1" x14ac:dyDescent="0.25">
      <c r="A33" s="10"/>
      <c r="B33" s="11" t="s">
        <v>27</v>
      </c>
      <c r="C33" s="18">
        <f t="shared" ref="C33:L33" si="36">C32/C28</f>
        <v>0</v>
      </c>
      <c r="D33" s="18">
        <f t="shared" si="36"/>
        <v>0</v>
      </c>
      <c r="E33" s="18">
        <f t="shared" si="36"/>
        <v>0</v>
      </c>
      <c r="F33" s="18">
        <f t="shared" si="36"/>
        <v>0</v>
      </c>
      <c r="G33" s="18">
        <f t="shared" si="36"/>
        <v>0</v>
      </c>
      <c r="H33" s="18">
        <f t="shared" si="36"/>
        <v>0</v>
      </c>
      <c r="I33" s="18">
        <f t="shared" si="36"/>
        <v>0</v>
      </c>
      <c r="J33" s="18">
        <f t="shared" si="36"/>
        <v>0</v>
      </c>
      <c r="K33" s="18">
        <f t="shared" si="36"/>
        <v>0</v>
      </c>
      <c r="L33" s="18">
        <f t="shared" si="36"/>
        <v>0</v>
      </c>
    </row>
    <row r="34" spans="1:12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22" t="s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</sheetData>
  <printOptions horizontalCentered="1" verticalCentered="1"/>
  <pageMargins left="0.45" right="0.45" top="0.75" bottom="0.75" header="0.25" footer="0.3"/>
  <pageSetup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Undergrad</vt:lpstr>
      <vt:lpstr>Grad</vt:lpstr>
      <vt:lpstr>Prof_PGT</vt:lpstr>
      <vt:lpstr>Grad!Print_Area</vt:lpstr>
      <vt:lpstr>Prof_PGT!Print_Area</vt:lpstr>
      <vt:lpstr>Total!Print_Area</vt:lpstr>
      <vt:lpstr>Undergrad!Print_Area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2024-02-14T16:08:02Z</cp:lastPrinted>
  <dcterms:created xsi:type="dcterms:W3CDTF">2015-12-04T21:49:47Z</dcterms:created>
  <dcterms:modified xsi:type="dcterms:W3CDTF">2024-02-14T17:50:33Z</dcterms:modified>
</cp:coreProperties>
</file>