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91E26A0E-1EBA-4C99-B8DA-3BBD06DB653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e" sheetId="10" r:id="rId1"/>
    <sheet name="Charts" sheetId="2" r:id="rId2"/>
  </sheets>
  <definedNames>
    <definedName name="_xlnm.Print_Area" localSheetId="0">Table!$A$1:$L$37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0" l="1"/>
  <c r="J32" i="10"/>
  <c r="I32" i="10"/>
  <c r="H32" i="10"/>
  <c r="G32" i="10"/>
  <c r="F32" i="10"/>
  <c r="E32" i="10"/>
  <c r="D32" i="10"/>
  <c r="D29" i="10" s="1"/>
  <c r="C32" i="10"/>
  <c r="K31" i="10"/>
  <c r="J31" i="10"/>
  <c r="I31" i="10"/>
  <c r="H31" i="10"/>
  <c r="G31" i="10"/>
  <c r="F31" i="10"/>
  <c r="E31" i="10"/>
  <c r="D31" i="10"/>
  <c r="C31" i="10"/>
  <c r="K30" i="10"/>
  <c r="K29" i="10" s="1"/>
  <c r="J30" i="10"/>
  <c r="J29" i="10" s="1"/>
  <c r="I30" i="10"/>
  <c r="H30" i="10"/>
  <c r="G30" i="10"/>
  <c r="G29" i="10" s="1"/>
  <c r="F30" i="10"/>
  <c r="E30" i="10"/>
  <c r="D30" i="10"/>
  <c r="C30" i="10"/>
  <c r="C29" i="10" s="1"/>
  <c r="H29" i="10"/>
  <c r="I28" i="10"/>
  <c r="K24" i="10"/>
  <c r="K28" i="10" s="1"/>
  <c r="J24" i="10"/>
  <c r="J28" i="10" s="1"/>
  <c r="I24" i="10"/>
  <c r="H24" i="10"/>
  <c r="H28" i="10" s="1"/>
  <c r="G24" i="10"/>
  <c r="G28" i="10" s="1"/>
  <c r="F24" i="10"/>
  <c r="F28" i="10" s="1"/>
  <c r="E24" i="10"/>
  <c r="E28" i="10" s="1"/>
  <c r="D24" i="10"/>
  <c r="D28" i="10" s="1"/>
  <c r="C24" i="10"/>
  <c r="C28" i="10" s="1"/>
  <c r="K22" i="10"/>
  <c r="J22" i="10"/>
  <c r="I22" i="10"/>
  <c r="H22" i="10"/>
  <c r="G22" i="10"/>
  <c r="F22" i="10"/>
  <c r="E22" i="10"/>
  <c r="D22" i="10"/>
  <c r="C22" i="10"/>
  <c r="K21" i="10"/>
  <c r="J21" i="10"/>
  <c r="I21" i="10"/>
  <c r="H21" i="10"/>
  <c r="G21" i="10"/>
  <c r="F21" i="10"/>
  <c r="E21" i="10"/>
  <c r="D21" i="10"/>
  <c r="C21" i="10"/>
  <c r="K20" i="10"/>
  <c r="J20" i="10"/>
  <c r="I20" i="10"/>
  <c r="I19" i="10" s="1"/>
  <c r="H20" i="10"/>
  <c r="G20" i="10"/>
  <c r="F20" i="10"/>
  <c r="E20" i="10"/>
  <c r="D20" i="10"/>
  <c r="C20" i="10"/>
  <c r="K14" i="10"/>
  <c r="K18" i="10" s="1"/>
  <c r="J14" i="10"/>
  <c r="J18" i="10" s="1"/>
  <c r="I14" i="10"/>
  <c r="I18" i="10" s="1"/>
  <c r="H14" i="10"/>
  <c r="H18" i="10" s="1"/>
  <c r="G14" i="10"/>
  <c r="G18" i="10" s="1"/>
  <c r="F14" i="10"/>
  <c r="F18" i="10" s="1"/>
  <c r="E14" i="10"/>
  <c r="E18" i="10" s="1"/>
  <c r="D14" i="10"/>
  <c r="D18" i="10" s="1"/>
  <c r="C14" i="10"/>
  <c r="C18" i="10" s="1"/>
  <c r="K9" i="10"/>
  <c r="K13" i="10" s="1"/>
  <c r="J9" i="10"/>
  <c r="J13" i="10" s="1"/>
  <c r="I9" i="10"/>
  <c r="I13" i="10" s="1"/>
  <c r="H9" i="10"/>
  <c r="H13" i="10" s="1"/>
  <c r="G9" i="10"/>
  <c r="G13" i="10" s="1"/>
  <c r="F9" i="10"/>
  <c r="F13" i="10" s="1"/>
  <c r="E9" i="10"/>
  <c r="E13" i="10" s="1"/>
  <c r="D9" i="10"/>
  <c r="D13" i="10" s="1"/>
  <c r="C9" i="10"/>
  <c r="C13" i="10" s="1"/>
  <c r="K4" i="10"/>
  <c r="K8" i="10" s="1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C4" i="10"/>
  <c r="C8" i="10" s="1"/>
  <c r="H19" i="10" l="1"/>
  <c r="G19" i="10"/>
  <c r="C19" i="10"/>
  <c r="K19" i="10"/>
  <c r="K23" i="10" s="1"/>
  <c r="I29" i="10"/>
  <c r="C23" i="10"/>
  <c r="D33" i="10"/>
  <c r="E29" i="10"/>
  <c r="F29" i="10"/>
  <c r="F19" i="10"/>
  <c r="F23" i="10" s="1"/>
  <c r="E19" i="10"/>
  <c r="E23" i="10" s="1"/>
  <c r="D19" i="10"/>
  <c r="H33" i="10"/>
  <c r="I33" i="10"/>
  <c r="G23" i="10"/>
  <c r="J33" i="10"/>
  <c r="C33" i="10"/>
  <c r="K33" i="10"/>
  <c r="J19" i="10"/>
  <c r="J23" i="10" s="1"/>
  <c r="H23" i="10"/>
  <c r="I23" i="10"/>
  <c r="D23" i="10"/>
  <c r="G33" i="10"/>
  <c r="E33" i="10"/>
  <c r="F33" i="10"/>
  <c r="L21" i="10" l="1"/>
  <c r="L22" i="10"/>
  <c r="L20" i="10"/>
  <c r="L32" i="10"/>
  <c r="L31" i="10"/>
  <c r="L30" i="10"/>
  <c r="L24" i="10"/>
  <c r="L28" i="10" s="1"/>
  <c r="L14" i="10"/>
  <c r="L18" i="10" s="1"/>
  <c r="L9" i="10"/>
  <c r="L13" i="10" s="1"/>
  <c r="L4" i="10"/>
  <c r="L8" i="10" s="1"/>
  <c r="L19" i="10" l="1"/>
  <c r="L23" i="10" s="1"/>
  <c r="L29" i="10"/>
  <c r="L33" i="10" s="1"/>
</calcChain>
</file>

<file path=xl/sharedStrings.xml><?xml version="1.0" encoding="utf-8"?>
<sst xmlns="http://schemas.openxmlformats.org/spreadsheetml/2006/main" count="37" uniqueCount="17">
  <si>
    <t>Student Level</t>
  </si>
  <si>
    <t>Men</t>
  </si>
  <si>
    <t>Women</t>
  </si>
  <si>
    <t>Percent Women</t>
  </si>
  <si>
    <t>Total</t>
  </si>
  <si>
    <t>Undergraduate</t>
  </si>
  <si>
    <t>Graduate</t>
  </si>
  <si>
    <t>Professional</t>
  </si>
  <si>
    <t>Postgraduate</t>
  </si>
  <si>
    <t>Fall Semester Headcount Enrollment by Gender</t>
  </si>
  <si>
    <t>Women as a Percentage of Headcount Enrollment by Student Level</t>
  </si>
  <si>
    <t>Prefer Not to Answer/Other</t>
  </si>
  <si>
    <t xml:space="preserve">Source: MAUI/Registrar's data warehouse (see Note 1). </t>
  </si>
  <si>
    <t xml:space="preserve">Note:  "Prefer Not to Answer/Other" includes all students who chose not to identify their sex as either male or female, whether by selecting "transgender" (or not reporting) in fall 2013 </t>
  </si>
  <si>
    <t>through fall 2015, or by selecting "prefer not to answer" starting in fall 2016.  See Note 5 regarding change in gender reporting effective 2016.</t>
  </si>
  <si>
    <t>Total excluding Postgraduate</t>
  </si>
  <si>
    <t>See Note 6 regarding the removal from the counts, in all years, of students who withdrew between the first day of the session and the official census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</si>
</sst>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1"/>
      <scheme val="minor"/>
    </font>
    <font>
      <sz val="8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9" fillId="0" borderId="2" xfId="0" applyFont="1" applyBorder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5" fillId="0" borderId="3" xfId="0" applyFont="1" applyBorder="1"/>
    <xf numFmtId="0" fontId="8" fillId="0" borderId="3" xfId="0" applyFont="1" applyBorder="1" applyAlignment="1">
      <alignment horizontal="left"/>
    </xf>
    <xf numFmtId="164" fontId="8" fillId="0" borderId="3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Continuous" wrapText="1"/>
    </xf>
    <xf numFmtId="0" fontId="5" fillId="0" borderId="2" xfId="0" applyFont="1" applyBorder="1"/>
    <xf numFmtId="0" fontId="8" fillId="0" borderId="2" xfId="0" applyFont="1" applyBorder="1" applyAlignment="1">
      <alignment horizontal="left"/>
    </xf>
    <xf numFmtId="164" fontId="8" fillId="0" borderId="2" xfId="0" applyNumberFormat="1" applyFont="1" applyBorder="1"/>
    <xf numFmtId="3" fontId="3" fillId="0" borderId="0" xfId="0" applyNumberFormat="1" applyFont="1"/>
    <xf numFmtId="3" fontId="5" fillId="0" borderId="0" xfId="1" applyNumberFormat="1" applyFont="1"/>
    <xf numFmtId="3" fontId="7" fillId="0" borderId="0" xfId="1" applyNumberFormat="1" applyFont="1"/>
    <xf numFmtId="3" fontId="1" fillId="0" borderId="0" xfId="1" applyNumberFormat="1" applyFont="1"/>
    <xf numFmtId="0" fontId="8" fillId="0" borderId="0" xfId="0" applyFont="1" applyAlignment="1">
      <alignment horizontal="left"/>
    </xf>
    <xf numFmtId="164" fontId="8" fillId="0" borderId="0" xfId="0" applyNumberFormat="1" applyFont="1"/>
    <xf numFmtId="0" fontId="3" fillId="2" borderId="4" xfId="0" applyFont="1" applyFill="1" applyBorder="1" applyAlignment="1">
      <alignment horizontal="left"/>
    </xf>
    <xf numFmtId="0" fontId="5" fillId="2" borderId="4" xfId="0" applyFont="1" applyFill="1" applyBorder="1"/>
    <xf numFmtId="3" fontId="3" fillId="2" borderId="4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All Students</a:t>
            </a:r>
          </a:p>
        </c:rich>
      </c:tx>
      <c:layout>
        <c:manualLayout>
          <c:xMode val="edge"/>
          <c:yMode val="edge"/>
          <c:x val="0.40435329415344817"/>
          <c:y val="3.6210751433848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71"/>
          <c:y val="0.14156290609476241"/>
          <c:w val="0.81194029850746263"/>
          <c:h val="0.6398643355483275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cat>
            <c:numRef>
              <c:f>Table!$C$3:$L$3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Table!$C$33:$L$33</c:f>
              <c:numCache>
                <c:formatCode>0.0%</c:formatCode>
                <c:ptCount val="10"/>
                <c:pt idx="0">
                  <c:v>0.51155791765383873</c:v>
                </c:pt>
                <c:pt idx="1">
                  <c:v>0.51329396694473084</c:v>
                </c:pt>
                <c:pt idx="2">
                  <c:v>0.51700762254828114</c:v>
                </c:pt>
                <c:pt idx="3">
                  <c:v>0.52069573533367208</c:v>
                </c:pt>
                <c:pt idx="4">
                  <c:v>0.52572298325722988</c:v>
                </c:pt>
                <c:pt idx="5">
                  <c:v>0.52893300860128867</c:v>
                </c:pt>
                <c:pt idx="6">
                  <c:v>0.53838607594936705</c:v>
                </c:pt>
                <c:pt idx="7">
                  <c:v>0.54428635518810486</c:v>
                </c:pt>
                <c:pt idx="8">
                  <c:v>0.54567806622601145</c:v>
                </c:pt>
                <c:pt idx="9">
                  <c:v>0.54543431260333208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9-484D-8AF9-C94A5B5D4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35800"/>
        <c:axId val="123023816"/>
      </c:lineChart>
      <c:catAx>
        <c:axId val="254535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2587064676616931"/>
              <c:y val="0.9135528783703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023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023816"/>
        <c:scaling>
          <c:orientation val="minMax"/>
          <c:max val="0.59000000000000008"/>
          <c:min val="0.44000000000000006"/>
        </c:scaling>
        <c:delete val="0"/>
        <c:axPos val="l"/>
        <c:majorGridlines>
          <c:spPr>
            <a:ln w="3175">
              <a:solidFill>
                <a:srgbClr val="7D7D7D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Percent Women</a:t>
                </a:r>
              </a:p>
            </c:rich>
          </c:tx>
          <c:layout>
            <c:manualLayout>
              <c:xMode val="edge"/>
              <c:yMode val="edge"/>
              <c:x val="1.7910447761194031E-2"/>
              <c:y val="0.2340505851264628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53580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Undergraduate</a:t>
            </a:r>
          </a:p>
        </c:rich>
      </c:tx>
      <c:layout>
        <c:manualLayout>
          <c:xMode val="edge"/>
          <c:yMode val="edge"/>
          <c:x val="0.37476629959298569"/>
          <c:y val="1.0184213084475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4303405572756"/>
          <c:y val="0.14351324344134747"/>
          <c:w val="0.82972136222910486"/>
          <c:h val="0.63145827114192532"/>
        </c:manualLayout>
      </c:layout>
      <c:lineChart>
        <c:grouping val="standard"/>
        <c:varyColors val="0"/>
        <c:ser>
          <c:idx val="0"/>
          <c:order val="0"/>
          <c:cat>
            <c:numRef>
              <c:f>Table!$C$3:$L$3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Table!$C$8:$L$8</c:f>
              <c:numCache>
                <c:formatCode>0.0%</c:formatCode>
                <c:ptCount val="10"/>
                <c:pt idx="0">
                  <c:v>0.51750832658205059</c:v>
                </c:pt>
                <c:pt idx="1">
                  <c:v>0.51921835320449361</c:v>
                </c:pt>
                <c:pt idx="2">
                  <c:v>0.52527201806610557</c:v>
                </c:pt>
                <c:pt idx="3">
                  <c:v>0.52815748547106489</c:v>
                </c:pt>
                <c:pt idx="4">
                  <c:v>0.5333974653896022</c:v>
                </c:pt>
                <c:pt idx="5">
                  <c:v>0.53675622570586479</c:v>
                </c:pt>
                <c:pt idx="6">
                  <c:v>0.54595588235294112</c:v>
                </c:pt>
                <c:pt idx="7">
                  <c:v>0.55460940392447244</c:v>
                </c:pt>
                <c:pt idx="8">
                  <c:v>0.55581850452828474</c:v>
                </c:pt>
                <c:pt idx="9">
                  <c:v>0.55503840939900584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2-4124-B62C-A82118817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25776"/>
        <c:axId val="123026168"/>
      </c:lineChart>
      <c:catAx>
        <c:axId val="12302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Fall Semester</a:t>
                </a:r>
              </a:p>
            </c:rich>
          </c:tx>
          <c:layout>
            <c:manualLayout>
              <c:xMode val="edge"/>
              <c:yMode val="edge"/>
              <c:x val="0.38390092879257093"/>
              <c:y val="0.908916953693074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026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026168"/>
        <c:scaling>
          <c:orientation val="minMax"/>
          <c:max val="0.59000000000000008"/>
          <c:min val="0.44000000000000006"/>
        </c:scaling>
        <c:delete val="0"/>
        <c:axPos val="l"/>
        <c:majorGridlines>
          <c:spPr>
            <a:ln w="3175">
              <a:solidFill>
                <a:srgbClr val="7D7D7D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Percent Women</a:t>
                </a:r>
              </a:p>
            </c:rich>
          </c:tx>
          <c:layout>
            <c:manualLayout>
              <c:xMode val="edge"/>
              <c:yMode val="edge"/>
              <c:x val="2.0639834881321069E-3"/>
              <c:y val="0.2123995407577499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0257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Graduate and Professional</a:t>
            </a:r>
          </a:p>
        </c:rich>
      </c:tx>
      <c:layout>
        <c:manualLayout>
          <c:xMode val="edge"/>
          <c:yMode val="edge"/>
          <c:x val="0.31018867206816536"/>
          <c:y val="3.75036453776611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045236937996"/>
          <c:y val="0.13651911259243923"/>
          <c:w val="0.8378228061648415"/>
          <c:h val="0.65415408117210061"/>
        </c:manualLayout>
      </c:layout>
      <c:lineChart>
        <c:grouping val="standard"/>
        <c:varyColors val="0"/>
        <c:ser>
          <c:idx val="0"/>
          <c:order val="0"/>
          <c:tx>
            <c:strRef>
              <c:f>Table!$A$9</c:f>
              <c:strCache>
                <c:ptCount val="1"/>
                <c:pt idx="0">
                  <c:v>Graduate</c:v>
                </c:pt>
              </c:strCache>
            </c:strRef>
          </c:tx>
          <c:marker>
            <c:symbol val="square"/>
            <c:size val="5"/>
          </c:marker>
          <c:cat>
            <c:numRef>
              <c:f>Table!$C$3:$L$3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Table!$C$13:$L$13</c:f>
              <c:numCache>
                <c:formatCode>0.0%</c:formatCode>
                <c:ptCount val="10"/>
                <c:pt idx="0">
                  <c:v>0.51892172109901502</c:v>
                </c:pt>
                <c:pt idx="1">
                  <c:v>0.51384723937202326</c:v>
                </c:pt>
                <c:pt idx="2">
                  <c:v>0.50968650933427262</c:v>
                </c:pt>
                <c:pt idx="3">
                  <c:v>0.51712210307851958</c:v>
                </c:pt>
                <c:pt idx="4">
                  <c:v>0.52789256198347112</c:v>
                </c:pt>
                <c:pt idx="5">
                  <c:v>0.52843037112700031</c:v>
                </c:pt>
                <c:pt idx="6">
                  <c:v>0.53802312326982571</c:v>
                </c:pt>
                <c:pt idx="7">
                  <c:v>0.53780202650038966</c:v>
                </c:pt>
                <c:pt idx="8">
                  <c:v>0.54012345679012341</c:v>
                </c:pt>
                <c:pt idx="9">
                  <c:v>0.5392334265504195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1-4C1F-928F-F8A4B9C5CD76}"/>
            </c:ext>
          </c:extLst>
        </c:ser>
        <c:ser>
          <c:idx val="1"/>
          <c:order val="1"/>
          <c:tx>
            <c:strRef>
              <c:f>Table!$A$14</c:f>
              <c:strCache>
                <c:ptCount val="1"/>
                <c:pt idx="0">
                  <c:v>Professional</c:v>
                </c:pt>
              </c:strCache>
            </c:strRef>
          </c:tx>
          <c:cat>
            <c:numRef>
              <c:f>Table!$C$3:$L$3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Table!$C$18:$L$18</c:f>
              <c:numCache>
                <c:formatCode>0.0%</c:formatCode>
                <c:ptCount val="10"/>
                <c:pt idx="0">
                  <c:v>0.49172185430463577</c:v>
                </c:pt>
                <c:pt idx="1">
                  <c:v>0.49583101723179546</c:v>
                </c:pt>
                <c:pt idx="2">
                  <c:v>0.49264305177111717</c:v>
                </c:pt>
                <c:pt idx="3">
                  <c:v>0.50297780184082297</c:v>
                </c:pt>
                <c:pt idx="4">
                  <c:v>0.49918522542096688</c:v>
                </c:pt>
                <c:pt idx="5">
                  <c:v>0.50996230479267635</c:v>
                </c:pt>
                <c:pt idx="6">
                  <c:v>0.52802989855846238</c:v>
                </c:pt>
                <c:pt idx="7">
                  <c:v>0.5275715800636267</c:v>
                </c:pt>
                <c:pt idx="8">
                  <c:v>0.52545068928950156</c:v>
                </c:pt>
                <c:pt idx="9">
                  <c:v>0.52154937261320244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C1F-928F-F8A4B9C5C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39376"/>
        <c:axId val="123338984"/>
      </c:lineChart>
      <c:catAx>
        <c:axId val="12333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0993477611705825"/>
              <c:y val="0.910075939712984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38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338984"/>
        <c:scaling>
          <c:orientation val="minMax"/>
          <c:max val="0.59000000000000008"/>
          <c:min val="0.44000000000000006"/>
        </c:scaling>
        <c:delete val="0"/>
        <c:axPos val="l"/>
        <c:majorGridlines>
          <c:spPr>
            <a:ln w="3175">
              <a:solidFill>
                <a:srgbClr val="7D7D7D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Percent Women</a:t>
                </a:r>
              </a:p>
            </c:rich>
          </c:tx>
          <c:layout>
            <c:manualLayout>
              <c:xMode val="edge"/>
              <c:yMode val="edge"/>
              <c:x val="2.9852106810002044E-3"/>
              <c:y val="0.2218434670694540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393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203768686522876"/>
          <c:y val="0.1030363565665403"/>
          <c:w val="0.2235060291376621"/>
          <c:h val="0.1832788956935938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2" l="1.75" r="1.75" t="2" header="0.5" footer="0.5"/>
    <c:pageSetup orientation="landscape" horizont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Postgraduate</a:t>
            </a:r>
          </a:p>
        </c:rich>
      </c:tx>
      <c:layout>
        <c:manualLayout>
          <c:xMode val="edge"/>
          <c:yMode val="edge"/>
          <c:x val="0.39227695043554339"/>
          <c:y val="2.75104500826285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14801889346814"/>
          <c:y val="0.13172394571532747"/>
          <c:w val="0.83179397695478463"/>
          <c:h val="0.6421542353622196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Table!$C$3:$L$3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Table!$C$28:$L$28</c:f>
              <c:numCache>
                <c:formatCode>0.0%</c:formatCode>
                <c:ptCount val="10"/>
                <c:pt idx="0">
                  <c:v>0.41354975299929431</c:v>
                </c:pt>
                <c:pt idx="1">
                  <c:v>0.42955589586523735</c:v>
                </c:pt>
                <c:pt idx="2">
                  <c:v>0.43008314436885864</c:v>
                </c:pt>
                <c:pt idx="3">
                  <c:v>0.42846924177396278</c:v>
                </c:pt>
                <c:pt idx="4">
                  <c:v>0.41176470588235292</c:v>
                </c:pt>
                <c:pt idx="5">
                  <c:v>0.41698841698841699</c:v>
                </c:pt>
                <c:pt idx="6">
                  <c:v>0.42355694227769108</c:v>
                </c:pt>
                <c:pt idx="7">
                  <c:v>0.42868157286044717</c:v>
                </c:pt>
                <c:pt idx="8">
                  <c:v>0.43010752688172044</c:v>
                </c:pt>
                <c:pt idx="9">
                  <c:v>0.45248226950354609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8-4FB4-AE5D-426AE5E5A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72616"/>
        <c:axId val="247673792"/>
      </c:lineChart>
      <c:catAx>
        <c:axId val="24767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1795598627094815"/>
              <c:y val="0.912855717788837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67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673792"/>
        <c:scaling>
          <c:orientation val="minMax"/>
          <c:max val="0.69000000000000017"/>
          <c:min val="0.34000000000000008"/>
        </c:scaling>
        <c:delete val="0"/>
        <c:axPos val="l"/>
        <c:majorGridlines>
          <c:spPr>
            <a:ln w="3175">
              <a:solidFill>
                <a:srgbClr val="7D7D7D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Percent Women</a:t>
                </a:r>
              </a:p>
            </c:rich>
          </c:tx>
          <c:layout>
            <c:manualLayout>
              <c:xMode val="edge"/>
              <c:yMode val="edge"/>
              <c:x val="3.0959822329901091E-3"/>
              <c:y val="0.2195398631030928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672616"/>
        <c:crosses val="autoZero"/>
        <c:crossBetween val="midCat"/>
        <c:majorUnit val="4.0000000000000008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333374</xdr:colOff>
      <xdr:row>16</xdr:row>
      <xdr:rowOff>76200</xdr:rowOff>
    </xdr:from>
    <xdr:to>
      <xdr:col>12</xdr:col>
      <xdr:colOff>424814</xdr:colOff>
      <xdr:row>29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95249</xdr:rowOff>
    </xdr:from>
    <xdr:to>
      <xdr:col>6</xdr:col>
      <xdr:colOff>91440</xdr:colOff>
      <xdr:row>15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333374</xdr:colOff>
      <xdr:row>2</xdr:row>
      <xdr:rowOff>66674</xdr:rowOff>
    </xdr:from>
    <xdr:to>
      <xdr:col>12</xdr:col>
      <xdr:colOff>424814</xdr:colOff>
      <xdr:row>15</xdr:row>
      <xdr:rowOff>19049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6</xdr:col>
      <xdr:colOff>91440</xdr:colOff>
      <xdr:row>29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0.12657</cdr:x>
      <cdr:y>0.52208</cdr:y>
    </cdr:from>
    <cdr:to>
      <cdr:x>0.95045</cdr:x>
      <cdr:y>0.52208</cdr:y>
    </cdr:to>
    <cdr:sp macro="" textlink="">
      <cdr:nvSpPr>
        <cdr:cNvPr id="2" name="Straight Connector 1"/>
        <cdr:cNvSpPr/>
      </cdr:nvSpPr>
      <cdr:spPr bwMode="auto">
        <a:xfrm xmlns:a="http://schemas.openxmlformats.org/drawingml/2006/main">
          <a:off x="403860" y="878205"/>
          <a:ext cx="26289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headEnd type="none" w="med" len="med"/>
          <a:tailEnd type="none" w="med" len="me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0.10402</cdr:x>
      <cdr:y>0.52468</cdr:y>
    </cdr:from>
    <cdr:to>
      <cdr:x>0.95851</cdr:x>
      <cdr:y>0.52468</cdr:y>
    </cdr:to>
    <cdr:sp macro="" textlink="">
      <cdr:nvSpPr>
        <cdr:cNvPr id="2" name="Straight Connector 1"/>
        <cdr:cNvSpPr/>
      </cdr:nvSpPr>
      <cdr:spPr bwMode="auto">
        <a:xfrm xmlns:a="http://schemas.openxmlformats.org/drawingml/2006/main">
          <a:off x="320040" y="870585"/>
          <a:ext cx="26289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headEnd type="none" w="med" len="med"/>
          <a:tailEnd type="none" w="med" len="me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0.10583</cdr:x>
      <cdr:y>0.52327</cdr:y>
    </cdr:from>
    <cdr:to>
      <cdr:x>0.93566</cdr:x>
      <cdr:y>0.52327</cdr:y>
    </cdr:to>
    <cdr:sp macro="" textlink="">
      <cdr:nvSpPr>
        <cdr:cNvPr id="3" name="Straight Connector 2"/>
        <cdr:cNvSpPr/>
      </cdr:nvSpPr>
      <cdr:spPr bwMode="auto">
        <a:xfrm xmlns:a="http://schemas.openxmlformats.org/drawingml/2006/main">
          <a:off x="445146" y="1076576"/>
          <a:ext cx="349046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headEnd type="none" w="med" len="med"/>
          <a:tailEnd type="none" w="med" len="me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0.10771</cdr:x>
      <cdr:y>0.48128</cdr:y>
    </cdr:from>
    <cdr:to>
      <cdr:x>0.95694</cdr:x>
      <cdr:y>0.48128</cdr:y>
    </cdr:to>
    <cdr:sp macro="" textlink="">
      <cdr:nvSpPr>
        <cdr:cNvPr id="5" name="Straight Connector 4"/>
        <cdr:cNvSpPr/>
      </cdr:nvSpPr>
      <cdr:spPr bwMode="auto">
        <a:xfrm xmlns:a="http://schemas.openxmlformats.org/drawingml/2006/main">
          <a:off x="453069" y="990191"/>
          <a:ext cx="3572065" cy="0"/>
        </a:xfrm>
        <a:prstGeom xmlns:a="http://schemas.openxmlformats.org/drawingml/2006/main" prst="line">
          <a:avLst/>
        </a:prstGeom>
        <a:ln xmlns:a="http://schemas.openxmlformats.org/drawingml/2006/main" w="15875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AA255-364B-4B78-B35F-AE0C62367775}">
  <sheetPr>
    <pageSetUpPr fitToPage="1"/>
  </sheetPr>
  <dimension ref="A1:M46"/>
  <sheetViews>
    <sheetView tabSelected="1" workbookViewId="0">
      <selection activeCell="O14" sqref="O14"/>
    </sheetView>
  </sheetViews>
  <sheetFormatPr defaultColWidth="9" defaultRowHeight="12.5" x14ac:dyDescent="0.25"/>
  <cols>
    <col min="1" max="1" width="9" style="1"/>
    <col min="2" max="2" width="20" style="1" customWidth="1"/>
    <col min="3" max="16384" width="9" style="1"/>
  </cols>
  <sheetData>
    <row r="1" spans="1:13" ht="15" customHeight="1" x14ac:dyDescent="0.3">
      <c r="A1" s="13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2"/>
      <c r="M1" s="27"/>
    </row>
    <row r="2" spans="1:13" ht="6" customHeight="1" x14ac:dyDescent="0.3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7"/>
    </row>
    <row r="3" spans="1:13" x14ac:dyDescent="0.25">
      <c r="A3" s="2" t="s">
        <v>0</v>
      </c>
      <c r="B3" s="3"/>
      <c r="C3" s="8">
        <v>2014</v>
      </c>
      <c r="D3" s="8">
        <v>2015</v>
      </c>
      <c r="E3" s="8">
        <v>2016</v>
      </c>
      <c r="F3" s="8">
        <v>2017</v>
      </c>
      <c r="G3" s="8">
        <v>2018</v>
      </c>
      <c r="H3" s="8">
        <v>2019</v>
      </c>
      <c r="I3" s="8">
        <v>2020</v>
      </c>
      <c r="J3" s="8">
        <v>2021</v>
      </c>
      <c r="K3" s="8">
        <v>2022</v>
      </c>
      <c r="L3" s="8">
        <v>2023</v>
      </c>
      <c r="M3" s="27"/>
    </row>
    <row r="4" spans="1:13" x14ac:dyDescent="0.25">
      <c r="A4" s="4" t="s">
        <v>5</v>
      </c>
      <c r="B4" s="5"/>
      <c r="C4" s="24">
        <f t="shared" ref="C4:J4" si="0">SUM(C5:C7)</f>
        <v>22218</v>
      </c>
      <c r="D4" s="24">
        <f t="shared" si="0"/>
        <v>23233</v>
      </c>
      <c r="E4" s="24">
        <f t="shared" si="0"/>
        <v>24355</v>
      </c>
      <c r="F4" s="24">
        <f t="shared" si="0"/>
        <v>24434</v>
      </c>
      <c r="G4" s="24">
        <f t="shared" si="0"/>
        <v>23909</v>
      </c>
      <c r="H4" s="24">
        <f t="shared" si="0"/>
        <v>23411</v>
      </c>
      <c r="I4" s="24">
        <f t="shared" si="0"/>
        <v>22304</v>
      </c>
      <c r="J4" s="24">
        <f t="shared" si="0"/>
        <v>21608</v>
      </c>
      <c r="K4" s="24">
        <f t="shared" ref="K4" si="1">SUM(K5:K7)</f>
        <v>21973</v>
      </c>
      <c r="L4" s="24">
        <f t="shared" ref="L4" si="2">SUM(L5:L7)</f>
        <v>22130</v>
      </c>
      <c r="M4" s="27"/>
    </row>
    <row r="5" spans="1:13" x14ac:dyDescent="0.25">
      <c r="A5" s="5"/>
      <c r="B5" s="6" t="s">
        <v>1</v>
      </c>
      <c r="C5" s="25">
        <v>10710</v>
      </c>
      <c r="D5" s="25">
        <v>11150</v>
      </c>
      <c r="E5" s="25">
        <v>11516</v>
      </c>
      <c r="F5" s="26">
        <v>11480</v>
      </c>
      <c r="G5" s="26">
        <v>11101</v>
      </c>
      <c r="H5" s="26">
        <v>10750</v>
      </c>
      <c r="I5" s="26">
        <v>10060</v>
      </c>
      <c r="J5" s="26">
        <v>9516</v>
      </c>
      <c r="K5" s="26">
        <v>9559</v>
      </c>
      <c r="L5" s="26">
        <v>9608</v>
      </c>
      <c r="M5" s="27"/>
    </row>
    <row r="6" spans="1:13" x14ac:dyDescent="0.25">
      <c r="A6" s="5"/>
      <c r="B6" s="6" t="s">
        <v>2</v>
      </c>
      <c r="C6" s="25">
        <v>11498</v>
      </c>
      <c r="D6" s="25">
        <v>12063</v>
      </c>
      <c r="E6" s="25">
        <v>12793</v>
      </c>
      <c r="F6" s="26">
        <v>12905</v>
      </c>
      <c r="G6" s="26">
        <v>12753</v>
      </c>
      <c r="H6" s="26">
        <v>12566</v>
      </c>
      <c r="I6" s="26">
        <v>12177</v>
      </c>
      <c r="J6" s="26">
        <v>11984</v>
      </c>
      <c r="K6" s="26">
        <v>12213</v>
      </c>
      <c r="L6" s="26">
        <v>12283</v>
      </c>
      <c r="M6" s="27"/>
    </row>
    <row r="7" spans="1:13" x14ac:dyDescent="0.25">
      <c r="A7" s="5"/>
      <c r="B7" s="6" t="s">
        <v>11</v>
      </c>
      <c r="C7" s="25">
        <v>10</v>
      </c>
      <c r="D7" s="25">
        <v>20</v>
      </c>
      <c r="E7" s="25">
        <v>46</v>
      </c>
      <c r="F7" s="26">
        <v>49</v>
      </c>
      <c r="G7" s="26">
        <v>55</v>
      </c>
      <c r="H7" s="26">
        <v>95</v>
      </c>
      <c r="I7" s="26">
        <v>67</v>
      </c>
      <c r="J7" s="26">
        <v>108</v>
      </c>
      <c r="K7" s="26">
        <v>201</v>
      </c>
      <c r="L7" s="26">
        <v>239</v>
      </c>
      <c r="M7" s="27"/>
    </row>
    <row r="8" spans="1:13" x14ac:dyDescent="0.25">
      <c r="A8" s="15"/>
      <c r="B8" s="16" t="s">
        <v>3</v>
      </c>
      <c r="C8" s="17">
        <f t="shared" ref="C8:K8" si="3">C6/C4</f>
        <v>0.51750832658205059</v>
      </c>
      <c r="D8" s="17">
        <f t="shared" si="3"/>
        <v>0.51921835320449361</v>
      </c>
      <c r="E8" s="17">
        <f t="shared" si="3"/>
        <v>0.52527201806610557</v>
      </c>
      <c r="F8" s="17">
        <f t="shared" si="3"/>
        <v>0.52815748547106489</v>
      </c>
      <c r="G8" s="17">
        <f t="shared" si="3"/>
        <v>0.5333974653896022</v>
      </c>
      <c r="H8" s="17">
        <f t="shared" si="3"/>
        <v>0.53675622570586479</v>
      </c>
      <c r="I8" s="17">
        <f t="shared" si="3"/>
        <v>0.54595588235294112</v>
      </c>
      <c r="J8" s="17">
        <f t="shared" si="3"/>
        <v>0.55460940392447244</v>
      </c>
      <c r="K8" s="17">
        <f t="shared" si="3"/>
        <v>0.55581850452828474</v>
      </c>
      <c r="L8" s="17">
        <f t="shared" ref="L8" si="4">L6/L4</f>
        <v>0.55503840939900584</v>
      </c>
      <c r="M8" s="27"/>
    </row>
    <row r="9" spans="1:13" x14ac:dyDescent="0.25">
      <c r="A9" s="4" t="s">
        <v>6</v>
      </c>
      <c r="B9" s="5"/>
      <c r="C9" s="24">
        <f t="shared" ref="C9:K9" si="5">SUM(C10:C12)</f>
        <v>5787</v>
      </c>
      <c r="D9" s="24">
        <f t="shared" si="5"/>
        <v>5669</v>
      </c>
      <c r="E9" s="24">
        <f t="shared" si="5"/>
        <v>5678</v>
      </c>
      <c r="F9" s="24">
        <f t="shared" si="5"/>
        <v>5782</v>
      </c>
      <c r="G9" s="24">
        <f t="shared" si="5"/>
        <v>5808</v>
      </c>
      <c r="H9" s="24">
        <f t="shared" si="5"/>
        <v>5874</v>
      </c>
      <c r="I9" s="24">
        <f t="shared" si="5"/>
        <v>6141</v>
      </c>
      <c r="J9" s="24">
        <f t="shared" si="5"/>
        <v>6415</v>
      </c>
      <c r="K9" s="24">
        <f t="shared" si="5"/>
        <v>6156</v>
      </c>
      <c r="L9" s="24">
        <f t="shared" ref="L9" si="6">SUM(L10:L12)</f>
        <v>6079</v>
      </c>
      <c r="M9" s="27"/>
    </row>
    <row r="10" spans="1:13" x14ac:dyDescent="0.25">
      <c r="A10" s="5"/>
      <c r="B10" s="6" t="s">
        <v>1</v>
      </c>
      <c r="C10" s="25">
        <v>2784</v>
      </c>
      <c r="D10" s="25">
        <v>2751</v>
      </c>
      <c r="E10" s="25">
        <v>2774</v>
      </c>
      <c r="F10" s="26">
        <v>2768</v>
      </c>
      <c r="G10" s="26">
        <v>2718</v>
      </c>
      <c r="H10" s="26">
        <v>2741</v>
      </c>
      <c r="I10" s="26">
        <v>2803</v>
      </c>
      <c r="J10" s="26">
        <v>2922</v>
      </c>
      <c r="K10" s="26">
        <v>2777</v>
      </c>
      <c r="L10" s="26">
        <v>2749</v>
      </c>
      <c r="M10" s="27"/>
    </row>
    <row r="11" spans="1:13" x14ac:dyDescent="0.25">
      <c r="A11" s="5"/>
      <c r="B11" s="6" t="s">
        <v>2</v>
      </c>
      <c r="C11" s="25">
        <v>3003</v>
      </c>
      <c r="D11" s="25">
        <v>2913</v>
      </c>
      <c r="E11" s="25">
        <v>2894</v>
      </c>
      <c r="F11" s="26">
        <v>2990</v>
      </c>
      <c r="G11" s="26">
        <v>3066</v>
      </c>
      <c r="H11" s="26">
        <v>3104</v>
      </c>
      <c r="I11" s="26">
        <v>3304</v>
      </c>
      <c r="J11" s="26">
        <v>3450</v>
      </c>
      <c r="K11" s="26">
        <v>3325</v>
      </c>
      <c r="L11" s="26">
        <v>3278</v>
      </c>
      <c r="M11" s="27"/>
    </row>
    <row r="12" spans="1:13" x14ac:dyDescent="0.25">
      <c r="A12" s="5"/>
      <c r="B12" s="6" t="s">
        <v>11</v>
      </c>
      <c r="C12" s="25">
        <v>0</v>
      </c>
      <c r="D12" s="25">
        <v>5</v>
      </c>
      <c r="E12" s="25">
        <v>10</v>
      </c>
      <c r="F12" s="26">
        <v>24</v>
      </c>
      <c r="G12" s="26">
        <v>24</v>
      </c>
      <c r="H12" s="26">
        <v>29</v>
      </c>
      <c r="I12" s="26">
        <v>34</v>
      </c>
      <c r="J12" s="26">
        <v>43</v>
      </c>
      <c r="K12" s="26">
        <v>54</v>
      </c>
      <c r="L12" s="26">
        <v>52</v>
      </c>
      <c r="M12" s="27"/>
    </row>
    <row r="13" spans="1:13" x14ac:dyDescent="0.25">
      <c r="A13" s="15"/>
      <c r="B13" s="16" t="s">
        <v>3</v>
      </c>
      <c r="C13" s="17">
        <f t="shared" ref="C13:K13" si="7">C11/C9</f>
        <v>0.51892172109901502</v>
      </c>
      <c r="D13" s="17">
        <f t="shared" si="7"/>
        <v>0.51384723937202326</v>
      </c>
      <c r="E13" s="17">
        <f t="shared" si="7"/>
        <v>0.50968650933427262</v>
      </c>
      <c r="F13" s="17">
        <f t="shared" si="7"/>
        <v>0.51712210307851958</v>
      </c>
      <c r="G13" s="17">
        <f t="shared" si="7"/>
        <v>0.52789256198347112</v>
      </c>
      <c r="H13" s="17">
        <f t="shared" si="7"/>
        <v>0.52843037112700031</v>
      </c>
      <c r="I13" s="17">
        <f t="shared" si="7"/>
        <v>0.53802312326982571</v>
      </c>
      <c r="J13" s="17">
        <f t="shared" si="7"/>
        <v>0.53780202650038966</v>
      </c>
      <c r="K13" s="17">
        <f t="shared" si="7"/>
        <v>0.54012345679012341</v>
      </c>
      <c r="L13" s="17">
        <f t="shared" ref="L13" si="8">L11/L9</f>
        <v>0.5392334265504195</v>
      </c>
      <c r="M13" s="27"/>
    </row>
    <row r="14" spans="1:13" x14ac:dyDescent="0.25">
      <c r="A14" s="4" t="s">
        <v>7</v>
      </c>
      <c r="B14" s="5"/>
      <c r="C14" s="24">
        <f t="shared" ref="C14:K14" si="9">SUM(C15:C17)</f>
        <v>1812</v>
      </c>
      <c r="D14" s="24">
        <f t="shared" si="9"/>
        <v>1799</v>
      </c>
      <c r="E14" s="24">
        <f t="shared" si="9"/>
        <v>1835</v>
      </c>
      <c r="F14" s="24">
        <f t="shared" si="9"/>
        <v>1847</v>
      </c>
      <c r="G14" s="24">
        <f t="shared" si="9"/>
        <v>1841</v>
      </c>
      <c r="H14" s="24">
        <f t="shared" si="9"/>
        <v>1857</v>
      </c>
      <c r="I14" s="24">
        <f t="shared" si="9"/>
        <v>1873</v>
      </c>
      <c r="J14" s="24">
        <f t="shared" si="9"/>
        <v>1886</v>
      </c>
      <c r="K14" s="24">
        <f t="shared" si="9"/>
        <v>1886</v>
      </c>
      <c r="L14" s="24">
        <f t="shared" ref="L14" si="10">SUM(L15:L17)</f>
        <v>1833</v>
      </c>
      <c r="M14" s="27"/>
    </row>
    <row r="15" spans="1:13" x14ac:dyDescent="0.25">
      <c r="A15" s="5"/>
      <c r="B15" s="6" t="s">
        <v>1</v>
      </c>
      <c r="C15" s="25">
        <v>921</v>
      </c>
      <c r="D15" s="25">
        <v>905</v>
      </c>
      <c r="E15" s="25">
        <v>926</v>
      </c>
      <c r="F15" s="26">
        <v>914</v>
      </c>
      <c r="G15" s="26">
        <v>918</v>
      </c>
      <c r="H15" s="26">
        <v>907</v>
      </c>
      <c r="I15" s="26">
        <v>880</v>
      </c>
      <c r="J15" s="26">
        <v>881</v>
      </c>
      <c r="K15" s="26">
        <v>840</v>
      </c>
      <c r="L15" s="26">
        <v>825</v>
      </c>
      <c r="M15" s="27"/>
    </row>
    <row r="16" spans="1:13" x14ac:dyDescent="0.25">
      <c r="A16" s="5"/>
      <c r="B16" s="6" t="s">
        <v>2</v>
      </c>
      <c r="C16" s="25">
        <v>891</v>
      </c>
      <c r="D16" s="25">
        <v>892</v>
      </c>
      <c r="E16" s="25">
        <v>904</v>
      </c>
      <c r="F16" s="26">
        <v>929</v>
      </c>
      <c r="G16" s="26">
        <v>919</v>
      </c>
      <c r="H16" s="26">
        <v>947</v>
      </c>
      <c r="I16" s="26">
        <v>989</v>
      </c>
      <c r="J16" s="26">
        <v>995</v>
      </c>
      <c r="K16" s="26">
        <v>991</v>
      </c>
      <c r="L16" s="26">
        <v>956</v>
      </c>
      <c r="M16" s="27"/>
    </row>
    <row r="17" spans="1:13" x14ac:dyDescent="0.25">
      <c r="A17" s="5"/>
      <c r="B17" s="6" t="s">
        <v>11</v>
      </c>
      <c r="C17" s="25">
        <v>0</v>
      </c>
      <c r="D17" s="25">
        <v>2</v>
      </c>
      <c r="E17" s="25">
        <v>5</v>
      </c>
      <c r="F17" s="26">
        <v>4</v>
      </c>
      <c r="G17" s="26">
        <v>4</v>
      </c>
      <c r="H17" s="26">
        <v>3</v>
      </c>
      <c r="I17" s="26">
        <v>4</v>
      </c>
      <c r="J17" s="26">
        <v>10</v>
      </c>
      <c r="K17" s="26">
        <v>55</v>
      </c>
      <c r="L17" s="26">
        <v>52</v>
      </c>
      <c r="M17" s="27"/>
    </row>
    <row r="18" spans="1:13" x14ac:dyDescent="0.25">
      <c r="A18" s="5"/>
      <c r="B18" s="28" t="s">
        <v>3</v>
      </c>
      <c r="C18" s="29">
        <f t="shared" ref="C18:K18" si="11">C16/C14</f>
        <v>0.49172185430463577</v>
      </c>
      <c r="D18" s="29">
        <f t="shared" si="11"/>
        <v>0.49583101723179546</v>
      </c>
      <c r="E18" s="29">
        <f t="shared" si="11"/>
        <v>0.49264305177111717</v>
      </c>
      <c r="F18" s="29">
        <f t="shared" si="11"/>
        <v>0.50297780184082297</v>
      </c>
      <c r="G18" s="29">
        <f t="shared" si="11"/>
        <v>0.49918522542096688</v>
      </c>
      <c r="H18" s="29">
        <f t="shared" si="11"/>
        <v>0.50996230479267635</v>
      </c>
      <c r="I18" s="29">
        <f t="shared" si="11"/>
        <v>0.52802989855846238</v>
      </c>
      <c r="J18" s="29">
        <f t="shared" si="11"/>
        <v>0.5275715800636267</v>
      </c>
      <c r="K18" s="29">
        <f t="shared" si="11"/>
        <v>0.52545068928950156</v>
      </c>
      <c r="L18" s="29">
        <f t="shared" ref="L18" si="12">L16/L14</f>
        <v>0.52154937261320244</v>
      </c>
      <c r="M18" s="27"/>
    </row>
    <row r="19" spans="1:13" x14ac:dyDescent="0.25">
      <c r="A19" s="30" t="s">
        <v>15</v>
      </c>
      <c r="B19" s="31"/>
      <c r="C19" s="32">
        <f t="shared" ref="C19:J19" si="13">SUM(C20:C22)</f>
        <v>29817</v>
      </c>
      <c r="D19" s="32">
        <f t="shared" si="13"/>
        <v>30701</v>
      </c>
      <c r="E19" s="32">
        <f t="shared" si="13"/>
        <v>31868</v>
      </c>
      <c r="F19" s="32">
        <f t="shared" si="13"/>
        <v>32063</v>
      </c>
      <c r="G19" s="32">
        <f t="shared" si="13"/>
        <v>31558</v>
      </c>
      <c r="H19" s="32">
        <f t="shared" si="13"/>
        <v>31142</v>
      </c>
      <c r="I19" s="32">
        <f t="shared" si="13"/>
        <v>30318</v>
      </c>
      <c r="J19" s="32">
        <f t="shared" si="13"/>
        <v>29909</v>
      </c>
      <c r="K19" s="32">
        <f t="shared" ref="K19:L19" si="14">SUM(K20:K22)</f>
        <v>30015</v>
      </c>
      <c r="L19" s="32">
        <f t="shared" si="14"/>
        <v>30042</v>
      </c>
      <c r="M19" s="27"/>
    </row>
    <row r="20" spans="1:13" x14ac:dyDescent="0.25">
      <c r="A20" s="5"/>
      <c r="B20" s="6" t="s">
        <v>1</v>
      </c>
      <c r="C20" s="25">
        <f t="shared" ref="C20:J20" si="15">+C5+C10+C15</f>
        <v>14415</v>
      </c>
      <c r="D20" s="25">
        <f t="shared" si="15"/>
        <v>14806</v>
      </c>
      <c r="E20" s="25">
        <f t="shared" si="15"/>
        <v>15216</v>
      </c>
      <c r="F20" s="25">
        <f t="shared" si="15"/>
        <v>15162</v>
      </c>
      <c r="G20" s="25">
        <f t="shared" si="15"/>
        <v>14737</v>
      </c>
      <c r="H20" s="25">
        <f t="shared" si="15"/>
        <v>14398</v>
      </c>
      <c r="I20" s="25">
        <f t="shared" si="15"/>
        <v>13743</v>
      </c>
      <c r="J20" s="25">
        <f t="shared" si="15"/>
        <v>13319</v>
      </c>
      <c r="K20" s="25">
        <f t="shared" ref="K20:L20" si="16">+K5+K10+K15</f>
        <v>13176</v>
      </c>
      <c r="L20" s="25">
        <f t="shared" si="16"/>
        <v>13182</v>
      </c>
      <c r="M20" s="27"/>
    </row>
    <row r="21" spans="1:13" x14ac:dyDescent="0.25">
      <c r="A21" s="5"/>
      <c r="B21" s="6" t="s">
        <v>2</v>
      </c>
      <c r="C21" s="25">
        <f t="shared" ref="C21:J21" si="17">+C6+C11+C16</f>
        <v>15392</v>
      </c>
      <c r="D21" s="25">
        <f t="shared" si="17"/>
        <v>15868</v>
      </c>
      <c r="E21" s="25">
        <f t="shared" si="17"/>
        <v>16591</v>
      </c>
      <c r="F21" s="25">
        <f t="shared" si="17"/>
        <v>16824</v>
      </c>
      <c r="G21" s="25">
        <f t="shared" si="17"/>
        <v>16738</v>
      </c>
      <c r="H21" s="25">
        <f t="shared" si="17"/>
        <v>16617</v>
      </c>
      <c r="I21" s="25">
        <f t="shared" si="17"/>
        <v>16470</v>
      </c>
      <c r="J21" s="25">
        <f t="shared" si="17"/>
        <v>16429</v>
      </c>
      <c r="K21" s="25">
        <f t="shared" ref="K21:L21" si="18">+K6+K11+K16</f>
        <v>16529</v>
      </c>
      <c r="L21" s="25">
        <f t="shared" si="18"/>
        <v>16517</v>
      </c>
      <c r="M21" s="27"/>
    </row>
    <row r="22" spans="1:13" x14ac:dyDescent="0.25">
      <c r="A22" s="5"/>
      <c r="B22" s="6" t="s">
        <v>11</v>
      </c>
      <c r="C22" s="25">
        <f t="shared" ref="C22:J22" si="19">+C7+C12+C17</f>
        <v>10</v>
      </c>
      <c r="D22" s="25">
        <f t="shared" si="19"/>
        <v>27</v>
      </c>
      <c r="E22" s="25">
        <f t="shared" si="19"/>
        <v>61</v>
      </c>
      <c r="F22" s="25">
        <f t="shared" si="19"/>
        <v>77</v>
      </c>
      <c r="G22" s="25">
        <f t="shared" si="19"/>
        <v>83</v>
      </c>
      <c r="H22" s="25">
        <f t="shared" si="19"/>
        <v>127</v>
      </c>
      <c r="I22" s="25">
        <f t="shared" si="19"/>
        <v>105</v>
      </c>
      <c r="J22" s="25">
        <f t="shared" si="19"/>
        <v>161</v>
      </c>
      <c r="K22" s="25">
        <f t="shared" ref="K22:L22" si="20">+K7+K12+K17</f>
        <v>310</v>
      </c>
      <c r="L22" s="25">
        <f t="shared" si="20"/>
        <v>343</v>
      </c>
      <c r="M22" s="27"/>
    </row>
    <row r="23" spans="1:13" x14ac:dyDescent="0.25">
      <c r="A23" s="21"/>
      <c r="B23" s="22" t="s">
        <v>3</v>
      </c>
      <c r="C23" s="23">
        <f t="shared" ref="C23:J23" si="21">C21/C19</f>
        <v>0.51621558171512893</v>
      </c>
      <c r="D23" s="23">
        <f t="shared" si="21"/>
        <v>0.51685612846487083</v>
      </c>
      <c r="E23" s="23">
        <f t="shared" si="21"/>
        <v>0.52061629220534711</v>
      </c>
      <c r="F23" s="23">
        <f t="shared" si="21"/>
        <v>0.52471696347815244</v>
      </c>
      <c r="G23" s="23">
        <f t="shared" si="21"/>
        <v>0.53038849103238483</v>
      </c>
      <c r="H23" s="23">
        <f t="shared" si="21"/>
        <v>0.53358808040588268</v>
      </c>
      <c r="I23" s="23">
        <f t="shared" si="21"/>
        <v>0.54324163863051655</v>
      </c>
      <c r="J23" s="23">
        <f t="shared" si="21"/>
        <v>0.54929954194389652</v>
      </c>
      <c r="K23" s="23">
        <f t="shared" ref="K23:L23" si="22">K21/K19</f>
        <v>0.55069132100616358</v>
      </c>
      <c r="L23" s="23">
        <f t="shared" si="22"/>
        <v>0.54979695093535719</v>
      </c>
      <c r="M23" s="27"/>
    </row>
    <row r="24" spans="1:13" x14ac:dyDescent="0.25">
      <c r="A24" s="4" t="s">
        <v>8</v>
      </c>
      <c r="B24" s="5"/>
      <c r="C24" s="24">
        <f t="shared" ref="C24:I24" si="23">SUM(C25:C27)</f>
        <v>1417</v>
      </c>
      <c r="D24" s="24">
        <f t="shared" si="23"/>
        <v>1306</v>
      </c>
      <c r="E24" s="24">
        <f t="shared" si="23"/>
        <v>1323</v>
      </c>
      <c r="F24" s="24">
        <f t="shared" si="23"/>
        <v>1398</v>
      </c>
      <c r="G24" s="24">
        <f t="shared" si="23"/>
        <v>1292</v>
      </c>
      <c r="H24" s="24">
        <f t="shared" si="23"/>
        <v>1295</v>
      </c>
      <c r="I24" s="24">
        <f t="shared" si="23"/>
        <v>1282</v>
      </c>
      <c r="J24" s="24">
        <f t="shared" ref="J24:K24" si="24">SUM(J25:J27)</f>
        <v>1297</v>
      </c>
      <c r="K24" s="24">
        <f t="shared" si="24"/>
        <v>1302</v>
      </c>
      <c r="L24" s="24">
        <f t="shared" ref="L24" si="25">SUM(L25:L27)</f>
        <v>1410</v>
      </c>
      <c r="M24" s="27"/>
    </row>
    <row r="25" spans="1:13" x14ac:dyDescent="0.25">
      <c r="A25" s="5"/>
      <c r="B25" s="6" t="s">
        <v>1</v>
      </c>
      <c r="C25" s="25">
        <v>831</v>
      </c>
      <c r="D25" s="25">
        <v>745</v>
      </c>
      <c r="E25" s="25">
        <v>754</v>
      </c>
      <c r="F25" s="26">
        <v>799</v>
      </c>
      <c r="G25" s="26">
        <v>760</v>
      </c>
      <c r="H25" s="26">
        <v>755</v>
      </c>
      <c r="I25" s="26">
        <v>739</v>
      </c>
      <c r="J25" s="26">
        <v>741</v>
      </c>
      <c r="K25" s="26">
        <v>742</v>
      </c>
      <c r="L25" s="26">
        <v>772</v>
      </c>
      <c r="M25" s="27"/>
    </row>
    <row r="26" spans="1:13" x14ac:dyDescent="0.25">
      <c r="A26" s="5"/>
      <c r="B26" s="6" t="s">
        <v>2</v>
      </c>
      <c r="C26" s="25">
        <v>586</v>
      </c>
      <c r="D26" s="25">
        <v>561</v>
      </c>
      <c r="E26" s="25">
        <v>569</v>
      </c>
      <c r="F26" s="26">
        <v>599</v>
      </c>
      <c r="G26" s="26">
        <v>532</v>
      </c>
      <c r="H26" s="26">
        <v>540</v>
      </c>
      <c r="I26" s="26">
        <v>543</v>
      </c>
      <c r="J26" s="26">
        <v>556</v>
      </c>
      <c r="K26" s="26">
        <v>560</v>
      </c>
      <c r="L26" s="26">
        <v>638</v>
      </c>
      <c r="M26" s="27"/>
    </row>
    <row r="27" spans="1:13" x14ac:dyDescent="0.25">
      <c r="A27" s="5"/>
      <c r="B27" s="6" t="s">
        <v>11</v>
      </c>
      <c r="C27" s="25">
        <v>0</v>
      </c>
      <c r="D27" s="25">
        <v>0</v>
      </c>
      <c r="E27" s="25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/>
    </row>
    <row r="28" spans="1:13" x14ac:dyDescent="0.25">
      <c r="A28" s="5"/>
      <c r="B28" s="28" t="s">
        <v>3</v>
      </c>
      <c r="C28" s="29">
        <f t="shared" ref="C28:K28" si="26">C26/C24</f>
        <v>0.41354975299929431</v>
      </c>
      <c r="D28" s="29">
        <f t="shared" si="26"/>
        <v>0.42955589586523735</v>
      </c>
      <c r="E28" s="29">
        <f t="shared" si="26"/>
        <v>0.43008314436885864</v>
      </c>
      <c r="F28" s="29">
        <f t="shared" si="26"/>
        <v>0.42846924177396278</v>
      </c>
      <c r="G28" s="29">
        <f t="shared" si="26"/>
        <v>0.41176470588235292</v>
      </c>
      <c r="H28" s="29">
        <f t="shared" si="26"/>
        <v>0.41698841698841699</v>
      </c>
      <c r="I28" s="29">
        <f t="shared" si="26"/>
        <v>0.42355694227769108</v>
      </c>
      <c r="J28" s="29">
        <f t="shared" si="26"/>
        <v>0.42868157286044717</v>
      </c>
      <c r="K28" s="29">
        <f t="shared" si="26"/>
        <v>0.43010752688172044</v>
      </c>
      <c r="L28" s="29">
        <f t="shared" ref="L28" si="27">L26/L24</f>
        <v>0.45248226950354609</v>
      </c>
      <c r="M28" s="27"/>
    </row>
    <row r="29" spans="1:13" x14ac:dyDescent="0.25">
      <c r="A29" s="30" t="s">
        <v>4</v>
      </c>
      <c r="B29" s="31"/>
      <c r="C29" s="32">
        <f t="shared" ref="C29:K29" si="28">SUM(C30:C32)</f>
        <v>31234</v>
      </c>
      <c r="D29" s="32">
        <f t="shared" si="28"/>
        <v>32007</v>
      </c>
      <c r="E29" s="32">
        <f t="shared" si="28"/>
        <v>33191</v>
      </c>
      <c r="F29" s="32">
        <f t="shared" si="28"/>
        <v>33461</v>
      </c>
      <c r="G29" s="32">
        <f t="shared" si="28"/>
        <v>32850</v>
      </c>
      <c r="H29" s="32">
        <f t="shared" si="28"/>
        <v>32437</v>
      </c>
      <c r="I29" s="32">
        <f t="shared" si="28"/>
        <v>31600</v>
      </c>
      <c r="J29" s="32">
        <f t="shared" si="28"/>
        <v>31206</v>
      </c>
      <c r="K29" s="32">
        <f t="shared" si="28"/>
        <v>31317</v>
      </c>
      <c r="L29" s="32">
        <f t="shared" ref="L29" si="29">SUM(L30:L32)</f>
        <v>31452</v>
      </c>
      <c r="M29" s="27"/>
    </row>
    <row r="30" spans="1:13" x14ac:dyDescent="0.25">
      <c r="A30" s="5"/>
      <c r="B30" s="6" t="s">
        <v>1</v>
      </c>
      <c r="C30" s="25">
        <f t="shared" ref="C30:I30" si="30">SUM(C5,C10,C15,C25)</f>
        <v>15246</v>
      </c>
      <c r="D30" s="25">
        <f t="shared" si="30"/>
        <v>15551</v>
      </c>
      <c r="E30" s="25">
        <f t="shared" si="30"/>
        <v>15970</v>
      </c>
      <c r="F30" s="26">
        <f t="shared" si="30"/>
        <v>15961</v>
      </c>
      <c r="G30" s="26">
        <f t="shared" si="30"/>
        <v>15497</v>
      </c>
      <c r="H30" s="26">
        <f t="shared" si="30"/>
        <v>15153</v>
      </c>
      <c r="I30" s="26">
        <f t="shared" si="30"/>
        <v>14482</v>
      </c>
      <c r="J30" s="26">
        <f t="shared" ref="J30:L31" si="31">SUM(J5,J10,J15,J25)</f>
        <v>14060</v>
      </c>
      <c r="K30" s="26">
        <f t="shared" si="31"/>
        <v>13918</v>
      </c>
      <c r="L30" s="26">
        <f t="shared" si="31"/>
        <v>13954</v>
      </c>
      <c r="M30" s="27"/>
    </row>
    <row r="31" spans="1:13" x14ac:dyDescent="0.25">
      <c r="A31" s="5"/>
      <c r="B31" s="6" t="s">
        <v>2</v>
      </c>
      <c r="C31" s="25">
        <f t="shared" ref="C31:I31" si="32">SUM(C6,C11,C16,C26)</f>
        <v>15978</v>
      </c>
      <c r="D31" s="25">
        <f t="shared" si="32"/>
        <v>16429</v>
      </c>
      <c r="E31" s="25">
        <f t="shared" si="32"/>
        <v>17160</v>
      </c>
      <c r="F31" s="26">
        <f t="shared" si="32"/>
        <v>17423</v>
      </c>
      <c r="G31" s="26">
        <f t="shared" si="32"/>
        <v>17270</v>
      </c>
      <c r="H31" s="26">
        <f t="shared" si="32"/>
        <v>17157</v>
      </c>
      <c r="I31" s="26">
        <f t="shared" si="32"/>
        <v>17013</v>
      </c>
      <c r="J31" s="26">
        <f t="shared" si="31"/>
        <v>16985</v>
      </c>
      <c r="K31" s="26">
        <f t="shared" si="31"/>
        <v>17089</v>
      </c>
      <c r="L31" s="26">
        <f t="shared" si="31"/>
        <v>17155</v>
      </c>
      <c r="M31" s="27"/>
    </row>
    <row r="32" spans="1:13" x14ac:dyDescent="0.25">
      <c r="A32" s="5"/>
      <c r="B32" s="6" t="s">
        <v>11</v>
      </c>
      <c r="C32" s="25">
        <f t="shared" ref="C32:K32" si="33">SUM(C7,C12,C17)</f>
        <v>10</v>
      </c>
      <c r="D32" s="25">
        <f t="shared" si="33"/>
        <v>27</v>
      </c>
      <c r="E32" s="25">
        <f t="shared" si="33"/>
        <v>61</v>
      </c>
      <c r="F32" s="26">
        <f t="shared" si="33"/>
        <v>77</v>
      </c>
      <c r="G32" s="26">
        <f t="shared" si="33"/>
        <v>83</v>
      </c>
      <c r="H32" s="26">
        <f t="shared" si="33"/>
        <v>127</v>
      </c>
      <c r="I32" s="26">
        <f t="shared" si="33"/>
        <v>105</v>
      </c>
      <c r="J32" s="26">
        <f t="shared" si="33"/>
        <v>161</v>
      </c>
      <c r="K32" s="26">
        <f t="shared" si="33"/>
        <v>310</v>
      </c>
      <c r="L32" s="26">
        <f t="shared" ref="L32" si="34">SUM(L7,L12,L17)</f>
        <v>343</v>
      </c>
      <c r="M32" s="27"/>
    </row>
    <row r="33" spans="1:13" x14ac:dyDescent="0.25">
      <c r="A33" s="21"/>
      <c r="B33" s="22" t="s">
        <v>3</v>
      </c>
      <c r="C33" s="23">
        <f t="shared" ref="C33:K33" si="35">C31/C29</f>
        <v>0.51155791765383873</v>
      </c>
      <c r="D33" s="23">
        <f t="shared" si="35"/>
        <v>0.51329396694473084</v>
      </c>
      <c r="E33" s="23">
        <f t="shared" si="35"/>
        <v>0.51700762254828114</v>
      </c>
      <c r="F33" s="23">
        <f t="shared" si="35"/>
        <v>0.52069573533367208</v>
      </c>
      <c r="G33" s="23">
        <f t="shared" si="35"/>
        <v>0.52572298325722988</v>
      </c>
      <c r="H33" s="23">
        <f t="shared" si="35"/>
        <v>0.52893300860128867</v>
      </c>
      <c r="I33" s="23">
        <f t="shared" si="35"/>
        <v>0.53838607594936705</v>
      </c>
      <c r="J33" s="23">
        <f t="shared" si="35"/>
        <v>0.54428635518810486</v>
      </c>
      <c r="K33" s="23">
        <f t="shared" si="35"/>
        <v>0.54567806622601145</v>
      </c>
      <c r="L33" s="23">
        <f t="shared" ref="L33" si="36">L31/L29</f>
        <v>0.54543431260333208</v>
      </c>
      <c r="M33" s="27"/>
    </row>
    <row r="34" spans="1:13" x14ac:dyDescent="0.25">
      <c r="A34" s="9" t="s">
        <v>12</v>
      </c>
      <c r="B34" s="5"/>
      <c r="C34" s="7"/>
      <c r="D34" s="7"/>
      <c r="E34" s="7"/>
      <c r="F34" s="5"/>
      <c r="G34" s="5"/>
      <c r="H34" s="5"/>
      <c r="I34" s="5"/>
      <c r="J34" s="5"/>
      <c r="K34" s="5"/>
      <c r="L34" s="5"/>
      <c r="M34" s="27"/>
    </row>
    <row r="35" spans="1:13" x14ac:dyDescent="0.25">
      <c r="A35" s="9" t="s">
        <v>13</v>
      </c>
      <c r="B35" s="5"/>
      <c r="C35" s="7"/>
      <c r="D35" s="7"/>
      <c r="E35" s="7"/>
      <c r="F35" s="5"/>
      <c r="G35" s="5"/>
      <c r="H35" s="5"/>
      <c r="I35" s="5"/>
      <c r="J35" s="5"/>
      <c r="K35" s="5"/>
      <c r="L35" s="5"/>
      <c r="M35" s="27"/>
    </row>
    <row r="36" spans="1:13" x14ac:dyDescent="0.25">
      <c r="A36" s="9" t="s">
        <v>14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27"/>
    </row>
    <row r="37" spans="1:13" x14ac:dyDescent="0.25">
      <c r="A37" s="9" t="s">
        <v>16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3" x14ac:dyDescent="0.25">
      <c r="A38" s="5"/>
      <c r="B38" s="5"/>
      <c r="C38" s="5"/>
      <c r="D38" s="5"/>
      <c r="E38" s="5"/>
    </row>
    <row r="39" spans="1:13" x14ac:dyDescent="0.25">
      <c r="A39" s="5"/>
      <c r="B39" s="5"/>
      <c r="C39" s="5"/>
      <c r="D39" s="5"/>
      <c r="E39" s="5"/>
    </row>
    <row r="40" spans="1:13" x14ac:dyDescent="0.25">
      <c r="A40" s="5"/>
      <c r="B40" s="5"/>
      <c r="C40" s="5"/>
      <c r="D40" s="5"/>
      <c r="E40" s="5"/>
    </row>
    <row r="41" spans="1:13" x14ac:dyDescent="0.25">
      <c r="A41" s="5"/>
      <c r="B41" s="5"/>
      <c r="C41" s="5"/>
      <c r="D41" s="5"/>
      <c r="E41" s="5"/>
    </row>
    <row r="42" spans="1:13" x14ac:dyDescent="0.25">
      <c r="A42" s="5"/>
      <c r="B42" s="5"/>
      <c r="C42" s="5"/>
      <c r="D42" s="5"/>
      <c r="E42" s="5"/>
    </row>
    <row r="43" spans="1:13" x14ac:dyDescent="0.25">
      <c r="A43" s="5"/>
      <c r="B43" s="5"/>
      <c r="C43" s="5"/>
      <c r="D43" s="5"/>
      <c r="E43" s="5"/>
    </row>
    <row r="44" spans="1:13" x14ac:dyDescent="0.25">
      <c r="A44" s="5"/>
      <c r="B44" s="5"/>
      <c r="C44" s="5"/>
      <c r="D44" s="5"/>
      <c r="E44" s="5"/>
    </row>
    <row r="45" spans="1:13" x14ac:dyDescent="0.25">
      <c r="A45" s="5"/>
      <c r="B45" s="5"/>
      <c r="C45" s="5"/>
      <c r="D45" s="5"/>
      <c r="E45" s="5"/>
    </row>
    <row r="46" spans="1:13" x14ac:dyDescent="0.25">
      <c r="A46" s="5"/>
      <c r="C46" s="5"/>
      <c r="D46" s="5"/>
      <c r="E46" s="5"/>
    </row>
  </sheetData>
  <printOptions horizontalCentered="1" verticalCentered="1"/>
  <pageMargins left="0.45" right="0.45" top="0.75" bottom="0.75" header="0.25" footer="0.3"/>
  <pageSetup scale="98" fitToHeight="0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/>
  </sheetViews>
  <sheetFormatPr defaultColWidth="9" defaultRowHeight="12.5" x14ac:dyDescent="0.25"/>
  <cols>
    <col min="1" max="16384" width="9" style="1"/>
  </cols>
  <sheetData>
    <row r="1" spans="1:13" ht="15" customHeight="1" x14ac:dyDescent="0.3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1"/>
      <c r="L1" s="11"/>
      <c r="M1" s="12"/>
    </row>
    <row r="2" spans="1:13" ht="15" customHeigh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1"/>
      <c r="L2" s="11"/>
      <c r="M2" s="12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3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3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3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</sheetData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Charts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2022-09-16T23:20:01Z</cp:lastPrinted>
  <dcterms:created xsi:type="dcterms:W3CDTF">2015-12-04T21:49:47Z</dcterms:created>
  <dcterms:modified xsi:type="dcterms:W3CDTF">2024-01-11T16:26:22Z</dcterms:modified>
</cp:coreProperties>
</file>